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45" windowHeight="9000" firstSheet="1" activeTab="1"/>
  </bookViews>
  <sheets>
    <sheet name="변경된 요금표(07.1적용)" sheetId="1" r:id="rId1"/>
    <sheet name="도서민 여객선 운임표 전체(07.01적용)" sheetId="2" r:id="rId2"/>
    <sheet name="여객선운임지원율(07.01적용)" sheetId="3" r:id="rId3"/>
  </sheets>
  <definedNames>
    <definedName name="_xlnm._FilterDatabase" localSheetId="2" hidden="1">'여객선운임지원율(07.01적용)'!$A$5:$AE$44</definedName>
    <definedName name="_xlnm.Print_Titles" localSheetId="2">'여객선운임지원율(07.01적용)'!$3:$4</definedName>
  </definedNames>
  <calcPr fullCalcOnLoad="1"/>
</workbook>
</file>

<file path=xl/sharedStrings.xml><?xml version="1.0" encoding="utf-8"?>
<sst xmlns="http://schemas.openxmlformats.org/spreadsheetml/2006/main" count="447" uniqueCount="253">
  <si>
    <t xml:space="preserve"> &lt;선사명 : ㈜화신해운&gt;</t>
  </si>
  <si>
    <t>여수 / 함구미</t>
  </si>
  <si>
    <t>여수 / 제도</t>
  </si>
  <si>
    <t>신기 / 여천</t>
  </si>
  <si>
    <t>항  로</t>
  </si>
  <si>
    <t>구  간</t>
  </si>
  <si>
    <t>일반운임</t>
  </si>
  <si>
    <t>현 도서운임</t>
  </si>
  <si>
    <t>지원액</t>
  </si>
  <si>
    <t>도서민실부담액</t>
  </si>
  <si>
    <t>안도 / 서고지</t>
  </si>
  <si>
    <t>제도 / 개도</t>
  </si>
  <si>
    <t>서고지 / 역포</t>
  </si>
  <si>
    <t>송고 / 함구미</t>
  </si>
  <si>
    <t>여천 / 유송</t>
  </si>
  <si>
    <t>유송 / 우학</t>
  </si>
  <si>
    <t>우학 / 안도</t>
  </si>
  <si>
    <t>안도 / 역포</t>
  </si>
  <si>
    <t>우학 / 서고지</t>
  </si>
  <si>
    <t>신기/화태</t>
  </si>
  <si>
    <t>여천 / 우학</t>
  </si>
  <si>
    <t>개도 / 송고</t>
  </si>
  <si>
    <t>화태/여천</t>
  </si>
  <si>
    <t>유송 / 안도</t>
  </si>
  <si>
    <t>우학 / 역포</t>
  </si>
  <si>
    <t>역포 / 연도</t>
  </si>
  <si>
    <t>유송 / 서고지</t>
  </si>
  <si>
    <t>제도 / 송고</t>
  </si>
  <si>
    <t>서고지 / 연도</t>
  </si>
  <si>
    <t>개도 / 함구미</t>
  </si>
  <si>
    <t>여천 / 안도</t>
  </si>
  <si>
    <t>유송 / 역포</t>
  </si>
  <si>
    <t>여천 / 서고지</t>
  </si>
  <si>
    <t>제도 / 함구미</t>
  </si>
  <si>
    <t>안도 / 연도</t>
  </si>
  <si>
    <t>여천 / 역포</t>
  </si>
  <si>
    <t>우학 / 연도</t>
  </si>
  <si>
    <t>유송 / 연도</t>
  </si>
  <si>
    <t>여수 / 개도</t>
  </si>
  <si>
    <t>여수 / 여천</t>
  </si>
  <si>
    <t>여천 / 연도</t>
  </si>
  <si>
    <t>여수 / 유송</t>
  </si>
  <si>
    <t>여수 / 우학</t>
  </si>
  <si>
    <t>여수 / 송고</t>
  </si>
  <si>
    <t>여수 / 안도</t>
  </si>
  <si>
    <t>여수 / 서고지</t>
  </si>
  <si>
    <t>여수 / 역포</t>
  </si>
  <si>
    <t>여수 / 연도</t>
  </si>
  <si>
    <t>(한려페리)</t>
  </si>
  <si>
    <t xml:space="preserve"> &lt;선사명 : ㈜한림해운&gt;</t>
  </si>
  <si>
    <t>(금오고속페리)</t>
  </si>
  <si>
    <t xml:space="preserve"> </t>
  </si>
  <si>
    <t>(한림페리)</t>
  </si>
  <si>
    <t>도서민 여객선 운임 지원율(일반인)</t>
  </si>
  <si>
    <t>선사명</t>
  </si>
  <si>
    <t>선박명</t>
  </si>
  <si>
    <t>일반요금</t>
  </si>
  <si>
    <t>도서민
요금</t>
  </si>
  <si>
    <t>도서민
실부담액</t>
  </si>
  <si>
    <t>지원액 합계</t>
  </si>
  <si>
    <t>해수부지침지원</t>
  </si>
  <si>
    <t>도 정률차액 지원</t>
  </si>
  <si>
    <t>시
조례
지원</t>
  </si>
  <si>
    <t>기항지별 지원비울</t>
  </si>
  <si>
    <t>계</t>
  </si>
  <si>
    <t>국</t>
  </si>
  <si>
    <t>도</t>
  </si>
  <si>
    <t>시</t>
  </si>
  <si>
    <t>화신해운</t>
  </si>
  <si>
    <t>한려페리</t>
  </si>
  <si>
    <t>한림해운</t>
  </si>
  <si>
    <t>금오고속페리</t>
  </si>
  <si>
    <t>한림페리</t>
  </si>
  <si>
    <t>여수 / 송고</t>
  </si>
  <si>
    <t>여수 / 함구미</t>
  </si>
  <si>
    <t>제도 / 개도</t>
  </si>
  <si>
    <t>제도 / 송고</t>
  </si>
  <si>
    <t>제도 / 함구미</t>
  </si>
  <si>
    <t>개도 / 송고</t>
  </si>
  <si>
    <t>개도 / 함구미</t>
  </si>
  <si>
    <t>송고 / 함구미</t>
  </si>
  <si>
    <t>여수 / 여천</t>
  </si>
  <si>
    <t>여수 / 유송</t>
  </si>
  <si>
    <t>여수 / 우학</t>
  </si>
  <si>
    <t>여수 / 안도</t>
  </si>
  <si>
    <t>여수 / 서고지</t>
  </si>
  <si>
    <t>여수 / 역포</t>
  </si>
  <si>
    <t>여수 / 연도</t>
  </si>
  <si>
    <t>여천 / 유송</t>
  </si>
  <si>
    <t>여천 / 우학</t>
  </si>
  <si>
    <t>여천 / 안도</t>
  </si>
  <si>
    <t>여천 / 서고지</t>
  </si>
  <si>
    <t>여천 / 역포</t>
  </si>
  <si>
    <t>여천 / 연도</t>
  </si>
  <si>
    <t>유송 / 우학</t>
  </si>
  <si>
    <t>유송 / 안도</t>
  </si>
  <si>
    <t>유송 / 서고지</t>
  </si>
  <si>
    <t>유송 / 역포</t>
  </si>
  <si>
    <t>유송 / 연도</t>
  </si>
  <si>
    <t>우학 / 안도</t>
  </si>
  <si>
    <t>우학 / 서고지</t>
  </si>
  <si>
    <t>우학 / 역포</t>
  </si>
  <si>
    <t>우학 / 연도</t>
  </si>
  <si>
    <t>안도 / 서고지</t>
  </si>
  <si>
    <t>안도 / 역포</t>
  </si>
  <si>
    <t>안도 / 연도</t>
  </si>
  <si>
    <t>서고지 / 역포</t>
  </si>
  <si>
    <t>서고지 / 연도</t>
  </si>
  <si>
    <t>역포 / 연도</t>
  </si>
  <si>
    <t>신기/화태</t>
  </si>
  <si>
    <t>화태/여천</t>
  </si>
  <si>
    <t>신기 / 여천</t>
  </si>
  <si>
    <t>여수시</t>
  </si>
  <si>
    <t>◆ 여수지역</t>
  </si>
  <si>
    <t xml:space="preserve"> &lt;선사명 : ㈜한려수도&gt;</t>
  </si>
  <si>
    <t>항  로</t>
  </si>
  <si>
    <t>구  간</t>
  </si>
  <si>
    <t>변             경</t>
  </si>
  <si>
    <t>변             경</t>
  </si>
  <si>
    <t>당              초</t>
  </si>
  <si>
    <t>일반운임</t>
  </si>
  <si>
    <t>도서운임</t>
  </si>
  <si>
    <t>지원액</t>
  </si>
  <si>
    <t>도서민실부담액</t>
  </si>
  <si>
    <t>백조호</t>
  </si>
  <si>
    <t>여수 / 여석</t>
  </si>
  <si>
    <t>여수 / 모전</t>
  </si>
  <si>
    <t>여수 / 하화</t>
  </si>
  <si>
    <t>여수 / 상화</t>
  </si>
  <si>
    <t>여수 / 사도</t>
  </si>
  <si>
    <t>여수 / 낭도</t>
  </si>
  <si>
    <t>여수 / 둔병</t>
  </si>
  <si>
    <t>백야 / 여석</t>
  </si>
  <si>
    <t>백야 / 모전</t>
  </si>
  <si>
    <t>백야 / 하화</t>
  </si>
  <si>
    <t>백야 / 상화</t>
  </si>
  <si>
    <t>백야 / 사도</t>
  </si>
  <si>
    <t>백야 / 낭도</t>
  </si>
  <si>
    <t>백야 / 둔병</t>
  </si>
  <si>
    <t>여석 / 모전</t>
  </si>
  <si>
    <t>여석 / 하화</t>
  </si>
  <si>
    <t>여석 / 상화</t>
  </si>
  <si>
    <t>여석 / 사도</t>
  </si>
  <si>
    <t>여석 / 낭도</t>
  </si>
  <si>
    <t>여석 / 둔병</t>
  </si>
  <si>
    <t>모전 / 하화</t>
  </si>
  <si>
    <t>모전 / 상화</t>
  </si>
  <si>
    <t>모전 / 사도</t>
  </si>
  <si>
    <t>모전 / 낭도</t>
  </si>
  <si>
    <t>모전 / 둔병</t>
  </si>
  <si>
    <t>하화 / 상화</t>
  </si>
  <si>
    <t>하화 / 사도</t>
  </si>
  <si>
    <t>하화 / 낭도</t>
  </si>
  <si>
    <t>하화 / 둔병</t>
  </si>
  <si>
    <t>상화 / 사도</t>
  </si>
  <si>
    <t>상화 / 낭도</t>
  </si>
  <si>
    <t>상화 / 둔병</t>
  </si>
  <si>
    <t>사도 / 낭도</t>
  </si>
  <si>
    <t>사도 / 둔병</t>
  </si>
  <si>
    <t>낭도 / 둔병</t>
  </si>
  <si>
    <t xml:space="preserve"> &lt;선사명 : ㈜화신해운&gt;</t>
  </si>
  <si>
    <t>한려페리</t>
  </si>
  <si>
    <t>여수 / 제도</t>
  </si>
  <si>
    <t>여수 / 개도</t>
  </si>
  <si>
    <t>여수 / 송고</t>
  </si>
  <si>
    <t>여수 / 함구미</t>
  </si>
  <si>
    <t>제도 / 개도</t>
  </si>
  <si>
    <t>제도 / 송고</t>
  </si>
  <si>
    <t>제도 / 함구미</t>
  </si>
  <si>
    <t>개도 / 송고</t>
  </si>
  <si>
    <t>개도 / 함구미</t>
  </si>
  <si>
    <t>송고 / 함구미</t>
  </si>
  <si>
    <t xml:space="preserve"> &lt;선사명 : ㈜한림해운&gt;</t>
  </si>
  <si>
    <t>금오고속페리</t>
  </si>
  <si>
    <t>여수 / 여천</t>
  </si>
  <si>
    <t>여수 / 유송</t>
  </si>
  <si>
    <t>여수 / 우학</t>
  </si>
  <si>
    <t>여수 / 안도</t>
  </si>
  <si>
    <t>여수 / 서고지</t>
  </si>
  <si>
    <t>여수 / 역포</t>
  </si>
  <si>
    <t>여수 / 연도</t>
  </si>
  <si>
    <t>여천 / 유송</t>
  </si>
  <si>
    <t>여천 / 우학</t>
  </si>
  <si>
    <t>여천 / 안도</t>
  </si>
  <si>
    <t>여천 / 서고지</t>
  </si>
  <si>
    <t>여천 / 역포</t>
  </si>
  <si>
    <t>여천 / 연도</t>
  </si>
  <si>
    <t>유송 / 우학</t>
  </si>
  <si>
    <t>유송 / 안도</t>
  </si>
  <si>
    <t>유송 / 서고지</t>
  </si>
  <si>
    <t>유송 / 역포</t>
  </si>
  <si>
    <t>유송 / 연도</t>
  </si>
  <si>
    <t>우학 / 안도</t>
  </si>
  <si>
    <t>우학 / 서고지</t>
  </si>
  <si>
    <t>우학 / 역포</t>
  </si>
  <si>
    <t>우학 / 연도</t>
  </si>
  <si>
    <t>안도 / 서고지</t>
  </si>
  <si>
    <t>안도 / 역포</t>
  </si>
  <si>
    <t>안도 / 연도</t>
  </si>
  <si>
    <t>서고지 / 역포</t>
  </si>
  <si>
    <t>서고지 / 연도</t>
  </si>
  <si>
    <t>역포 / 연도</t>
  </si>
  <si>
    <t>한림페리</t>
  </si>
  <si>
    <t>신기/화태</t>
  </si>
  <si>
    <t>화태/여천</t>
  </si>
  <si>
    <t>신기 / 여천</t>
  </si>
  <si>
    <t>군내/월호</t>
  </si>
  <si>
    <t>군내/독정</t>
  </si>
  <si>
    <t>군내/두라</t>
  </si>
  <si>
    <t>군내/대두라</t>
  </si>
  <si>
    <t>군내/나발</t>
  </si>
  <si>
    <t>군내/월전</t>
  </si>
  <si>
    <t>군내/횡간</t>
  </si>
  <si>
    <t>군내/마족</t>
  </si>
  <si>
    <t>월호/독정</t>
  </si>
  <si>
    <t>월호/두라</t>
  </si>
  <si>
    <t>월호/대두라</t>
  </si>
  <si>
    <t>월호/나발</t>
  </si>
  <si>
    <t>월호/월전</t>
  </si>
  <si>
    <t>월호/횡간</t>
  </si>
  <si>
    <t>월호/마족</t>
  </si>
  <si>
    <t>독정/두라</t>
  </si>
  <si>
    <t>독정/대두라</t>
  </si>
  <si>
    <t>독정/나발</t>
  </si>
  <si>
    <t>독정/월전</t>
  </si>
  <si>
    <t>독정/횡간</t>
  </si>
  <si>
    <t>독정/마족</t>
  </si>
  <si>
    <t>두라/대두라</t>
  </si>
  <si>
    <t>두라/나발</t>
  </si>
  <si>
    <t>두라/월전</t>
  </si>
  <si>
    <t>두라/횡간</t>
  </si>
  <si>
    <t>두라/마족</t>
  </si>
  <si>
    <t>대두라/나발</t>
  </si>
  <si>
    <t>대두라/월전</t>
  </si>
  <si>
    <t>대두라/횡간</t>
  </si>
  <si>
    <t>대두라/마족</t>
  </si>
  <si>
    <t>나발/월전</t>
  </si>
  <si>
    <t>나발/횡간</t>
  </si>
  <si>
    <t>나발/마족</t>
  </si>
  <si>
    <t>월전/횡간</t>
  </si>
  <si>
    <t>월전/마족</t>
  </si>
  <si>
    <t>횡간/마족</t>
  </si>
  <si>
    <t>해동스타</t>
  </si>
  <si>
    <t>대인</t>
  </si>
  <si>
    <t xml:space="preserve"> 대인 </t>
  </si>
  <si>
    <t>대인</t>
  </si>
  <si>
    <t>도서민실부담액</t>
  </si>
  <si>
    <t>지  원  액</t>
  </si>
  <si>
    <t>현 도서운임</t>
  </si>
  <si>
    <t xml:space="preserve"> 일반운임 </t>
  </si>
  <si>
    <t>운항구간</t>
  </si>
  <si>
    <t>선박명</t>
  </si>
  <si>
    <t>도서민 여객선 운임표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</si>
</sst>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-* #,##0.0_-;\-* #,##0.0_-;_-* &quot;-&quot;?_-;_-@_-"/>
    <numFmt numFmtId="179" formatCode="0.00_ "/>
    <numFmt numFmtId="180" formatCode="0.000_ "/>
    <numFmt numFmtId="181" formatCode="0.0%"/>
  </numFmts>
  <fonts count="17">
    <font>
      <sz val="11"/>
      <name val="돋움"/>
      <family val="3"/>
    </font>
    <font>
      <b/>
      <sz val="12"/>
      <color indexed="8"/>
      <name val="굴림체"/>
      <family val="3"/>
    </font>
    <font>
      <sz val="8"/>
      <name val="돋움"/>
      <family val="3"/>
    </font>
    <font>
      <sz val="11"/>
      <color indexed="8"/>
      <name val="굴림체"/>
      <family val="3"/>
    </font>
    <font>
      <sz val="12"/>
      <color indexed="8"/>
      <name val="굴림체"/>
      <family val="3"/>
    </font>
    <font>
      <sz val="9"/>
      <name val="굴림"/>
      <family val="3"/>
    </font>
    <font>
      <b/>
      <sz val="22"/>
      <color indexed="8"/>
      <name val="굴림체"/>
      <family val="3"/>
    </font>
    <font>
      <sz val="11"/>
      <color indexed="8"/>
      <name val="돋움"/>
      <family val="3"/>
    </font>
    <font>
      <sz val="12"/>
      <color indexed="8"/>
      <name val="돋움"/>
      <family val="3"/>
    </font>
    <font>
      <b/>
      <sz val="24"/>
      <color indexed="8"/>
      <name val="돋움"/>
      <family val="3"/>
    </font>
    <font>
      <b/>
      <sz val="11"/>
      <color indexed="8"/>
      <name val="돋움"/>
      <family val="3"/>
    </font>
    <font>
      <b/>
      <sz val="11"/>
      <color indexed="8"/>
      <name val="굴림체"/>
      <family val="3"/>
    </font>
    <font>
      <sz val="9"/>
      <color indexed="8"/>
      <name val="돋움"/>
      <family val="3"/>
    </font>
    <font>
      <sz val="11"/>
      <color indexed="10"/>
      <name val="굴림체"/>
      <family val="3"/>
    </font>
    <font>
      <sz val="12"/>
      <color indexed="10"/>
      <name val="굴림체"/>
      <family val="3"/>
    </font>
    <font>
      <sz val="12"/>
      <name val="돋움"/>
      <family val="3"/>
    </font>
    <font>
      <b/>
      <sz val="12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 vertical="center"/>
    </xf>
    <xf numFmtId="41" fontId="3" fillId="2" borderId="0" xfId="17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41" fontId="1" fillId="2" borderId="0" xfId="17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41" fontId="3" fillId="2" borderId="0" xfId="17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41" fontId="3" fillId="2" borderId="1" xfId="17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41" fontId="4" fillId="2" borderId="1" xfId="17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 horizontal="center" vertical="center"/>
    </xf>
    <xf numFmtId="176" fontId="7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1" fontId="3" fillId="2" borderId="1" xfId="17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81" fontId="7" fillId="2" borderId="0" xfId="0" applyNumberFormat="1" applyFont="1" applyFill="1" applyBorder="1" applyAlignment="1">
      <alignment horizontal="center" vertical="center"/>
    </xf>
    <xf numFmtId="176" fontId="3" fillId="2" borderId="1" xfId="17" applyNumberFormat="1" applyFont="1" applyFill="1" applyBorder="1" applyAlignment="1">
      <alignment horizontal="center" vertical="center"/>
    </xf>
    <xf numFmtId="41" fontId="7" fillId="2" borderId="0" xfId="0" applyNumberFormat="1" applyFont="1" applyFill="1" applyBorder="1" applyAlignment="1">
      <alignment horizontal="center" vertical="center"/>
    </xf>
    <xf numFmtId="10" fontId="10" fillId="2" borderId="1" xfId="0" applyNumberFormat="1" applyFont="1" applyFill="1" applyBorder="1" applyAlignment="1">
      <alignment horizontal="center" vertical="center"/>
    </xf>
    <xf numFmtId="176" fontId="12" fillId="2" borderId="0" xfId="0" applyNumberFormat="1" applyFont="1" applyFill="1" applyBorder="1" applyAlignment="1">
      <alignment horizontal="center" vertical="center"/>
    </xf>
    <xf numFmtId="41" fontId="3" fillId="2" borderId="2" xfId="17" applyFont="1" applyFill="1" applyBorder="1" applyAlignment="1">
      <alignment horizontal="right" vertical="center"/>
    </xf>
    <xf numFmtId="41" fontId="13" fillId="2" borderId="2" xfId="17" applyFont="1" applyFill="1" applyBorder="1" applyAlignment="1">
      <alignment horizontal="right" vertical="center"/>
    </xf>
    <xf numFmtId="41" fontId="3" fillId="2" borderId="3" xfId="17" applyFont="1" applyFill="1" applyBorder="1" applyAlignment="1">
      <alignment horizontal="right" vertical="center"/>
    </xf>
    <xf numFmtId="41" fontId="13" fillId="2" borderId="3" xfId="17" applyFont="1" applyFill="1" applyBorder="1" applyAlignment="1">
      <alignment horizontal="right" vertical="center"/>
    </xf>
    <xf numFmtId="41" fontId="3" fillId="2" borderId="4" xfId="17" applyFont="1" applyFill="1" applyBorder="1" applyAlignment="1">
      <alignment horizontal="right" vertical="center"/>
    </xf>
    <xf numFmtId="41" fontId="13" fillId="2" borderId="4" xfId="17" applyFont="1" applyFill="1" applyBorder="1" applyAlignment="1">
      <alignment horizontal="right" vertical="center"/>
    </xf>
    <xf numFmtId="41" fontId="4" fillId="2" borderId="5" xfId="17" applyFont="1" applyFill="1" applyBorder="1" applyAlignment="1">
      <alignment vertical="center"/>
    </xf>
    <xf numFmtId="41" fontId="14" fillId="2" borderId="5" xfId="17" applyFont="1" applyFill="1" applyBorder="1" applyAlignment="1">
      <alignment vertical="center"/>
    </xf>
    <xf numFmtId="41" fontId="3" fillId="2" borderId="6" xfId="17" applyFont="1" applyFill="1" applyBorder="1" applyAlignment="1">
      <alignment horizontal="right" vertical="center"/>
    </xf>
    <xf numFmtId="41" fontId="13" fillId="2" borderId="6" xfId="17" applyFont="1" applyFill="1" applyBorder="1" applyAlignment="1">
      <alignment horizontal="right" vertical="center"/>
    </xf>
    <xf numFmtId="41" fontId="13" fillId="2" borderId="1" xfId="17" applyFont="1" applyFill="1" applyBorder="1" applyAlignment="1">
      <alignment horizontal="right" vertical="center"/>
    </xf>
    <xf numFmtId="41" fontId="14" fillId="2" borderId="1" xfId="17" applyFont="1" applyFill="1" applyBorder="1" applyAlignment="1">
      <alignment vertical="center"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2" borderId="1" xfId="0" applyFont="1" applyFill="1" applyBorder="1" applyAlignment="1">
      <alignment horizontal="right" vertical="center" wrapText="1"/>
    </xf>
    <xf numFmtId="0" fontId="0" fillId="2" borderId="0" xfId="0" applyFont="1" applyFill="1" applyAlignment="1">
      <alignment horizontal="center" vertical="center"/>
    </xf>
    <xf numFmtId="41" fontId="13" fillId="2" borderId="0" xfId="17" applyFont="1" applyFill="1" applyBorder="1" applyAlignment="1">
      <alignment horizontal="right" vertical="center"/>
    </xf>
    <xf numFmtId="0" fontId="0" fillId="2" borderId="0" xfId="0" applyFill="1" applyAlignment="1">
      <alignment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1" fontId="3" fillId="2" borderId="1" xfId="17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1" fontId="3" fillId="2" borderId="1" xfId="17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workbookViewId="0" topLeftCell="A1">
      <selection activeCell="E3" sqref="E3"/>
    </sheetView>
  </sheetViews>
  <sheetFormatPr defaultColWidth="8.88671875" defaultRowHeight="13.5"/>
  <cols>
    <col min="1" max="1" width="11.3359375" style="48" customWidth="1"/>
    <col min="2" max="2" width="13.21484375" style="48" bestFit="1" customWidth="1"/>
    <col min="3" max="4" width="10.21484375" style="48" bestFit="1" customWidth="1"/>
    <col min="5" max="5" width="8.4453125" style="48" bestFit="1" customWidth="1"/>
    <col min="6" max="6" width="13.4453125" style="48" customWidth="1"/>
    <col min="7" max="9" width="8.88671875" style="48" customWidth="1"/>
    <col min="10" max="10" width="14.5546875" style="48" customWidth="1"/>
    <col min="11" max="16384" width="8.88671875" style="48" customWidth="1"/>
  </cols>
  <sheetData>
    <row r="1" spans="1:6" s="42" customFormat="1" ht="14.25" customHeight="1">
      <c r="A1" s="1"/>
      <c r="B1" s="1"/>
      <c r="C1" s="2"/>
      <c r="D1" s="2"/>
      <c r="E1" s="2"/>
      <c r="F1" s="2"/>
    </row>
    <row r="2" spans="1:6" s="43" customFormat="1" ht="14.25" customHeight="1">
      <c r="A2" s="3" t="s">
        <v>113</v>
      </c>
      <c r="B2" s="3"/>
      <c r="C2" s="4"/>
      <c r="D2" s="4"/>
      <c r="E2" s="4"/>
      <c r="F2" s="5"/>
    </row>
    <row r="3" spans="1:6" s="42" customFormat="1" ht="14.25" customHeight="1">
      <c r="A3" s="7"/>
      <c r="B3" s="7"/>
      <c r="C3" s="8"/>
      <c r="D3" s="8"/>
      <c r="E3" s="8"/>
      <c r="F3" s="9"/>
    </row>
    <row r="4" spans="1:6" s="44" customFormat="1" ht="14.25" customHeight="1">
      <c r="A4" s="6" t="s">
        <v>114</v>
      </c>
      <c r="B4" s="7"/>
      <c r="C4" s="8"/>
      <c r="D4" s="8"/>
      <c r="E4" s="8"/>
      <c r="F4" s="9"/>
    </row>
    <row r="5" spans="1:10" s="44" customFormat="1" ht="19.5" customHeight="1">
      <c r="A5" s="51" t="s">
        <v>115</v>
      </c>
      <c r="B5" s="51" t="s">
        <v>116</v>
      </c>
      <c r="C5" s="52" t="s">
        <v>117</v>
      </c>
      <c r="D5" s="52"/>
      <c r="E5" s="52"/>
      <c r="F5" s="52"/>
      <c r="G5" s="52" t="s">
        <v>119</v>
      </c>
      <c r="H5" s="52"/>
      <c r="I5" s="52"/>
      <c r="J5" s="52"/>
    </row>
    <row r="6" spans="1:10" s="46" customFormat="1" ht="19.5" customHeight="1">
      <c r="A6" s="51"/>
      <c r="B6" s="51"/>
      <c r="C6" s="11" t="s">
        <v>120</v>
      </c>
      <c r="D6" s="11" t="s">
        <v>121</v>
      </c>
      <c r="E6" s="11" t="s">
        <v>122</v>
      </c>
      <c r="F6" s="45" t="s">
        <v>123</v>
      </c>
      <c r="G6" s="11" t="s">
        <v>120</v>
      </c>
      <c r="H6" s="11" t="s">
        <v>121</v>
      </c>
      <c r="I6" s="11" t="s">
        <v>122</v>
      </c>
      <c r="J6" s="45" t="s">
        <v>123</v>
      </c>
    </row>
    <row r="7" spans="1:10" s="42" customFormat="1" ht="19.5" customHeight="1">
      <c r="A7" s="10" t="s">
        <v>124</v>
      </c>
      <c r="B7" s="10" t="s">
        <v>125</v>
      </c>
      <c r="C7" s="11">
        <v>5700</v>
      </c>
      <c r="D7" s="11">
        <v>4500</v>
      </c>
      <c r="E7" s="40">
        <f>ROUNDUP(C7*50%,-2)</f>
        <v>2900</v>
      </c>
      <c r="F7" s="40">
        <f aca="true" t="shared" si="0" ref="F7:F41">D7-E7</f>
        <v>1600</v>
      </c>
      <c r="G7" s="11">
        <v>5000</v>
      </c>
      <c r="H7" s="11">
        <v>4000</v>
      </c>
      <c r="I7" s="11">
        <v>2500</v>
      </c>
      <c r="J7" s="11">
        <v>1500</v>
      </c>
    </row>
    <row r="8" spans="1:10" s="42" customFormat="1" ht="19.5" customHeight="1">
      <c r="A8" s="10" t="s">
        <v>124</v>
      </c>
      <c r="B8" s="10" t="s">
        <v>126</v>
      </c>
      <c r="C8" s="11">
        <v>5900</v>
      </c>
      <c r="D8" s="11">
        <v>4700</v>
      </c>
      <c r="E8" s="40">
        <f aca="true" t="shared" si="1" ref="E8:E41">ROUNDUP(C8*50%,-2)</f>
        <v>3000</v>
      </c>
      <c r="F8" s="40">
        <f t="shared" si="0"/>
        <v>1700</v>
      </c>
      <c r="G8" s="11">
        <v>5300</v>
      </c>
      <c r="H8" s="11">
        <v>4200</v>
      </c>
      <c r="I8" s="11">
        <v>2700</v>
      </c>
      <c r="J8" s="11">
        <v>1500</v>
      </c>
    </row>
    <row r="9" spans="1:10" s="42" customFormat="1" ht="19.5" customHeight="1">
      <c r="A9" s="10" t="s">
        <v>124</v>
      </c>
      <c r="B9" s="10" t="s">
        <v>127</v>
      </c>
      <c r="C9" s="11">
        <v>6000</v>
      </c>
      <c r="D9" s="11">
        <v>4800</v>
      </c>
      <c r="E9" s="40">
        <f t="shared" si="1"/>
        <v>3000</v>
      </c>
      <c r="F9" s="40">
        <f t="shared" si="0"/>
        <v>1800</v>
      </c>
      <c r="G9" s="11">
        <v>5300</v>
      </c>
      <c r="H9" s="11">
        <v>4300</v>
      </c>
      <c r="I9" s="11">
        <v>2700</v>
      </c>
      <c r="J9" s="11">
        <v>1600</v>
      </c>
    </row>
    <row r="10" spans="1:10" s="42" customFormat="1" ht="19.5" customHeight="1">
      <c r="A10" s="10" t="s">
        <v>124</v>
      </c>
      <c r="B10" s="10" t="s">
        <v>128</v>
      </c>
      <c r="C10" s="11">
        <v>6000</v>
      </c>
      <c r="D10" s="11">
        <v>4800</v>
      </c>
      <c r="E10" s="40">
        <f t="shared" si="1"/>
        <v>3000</v>
      </c>
      <c r="F10" s="40">
        <f t="shared" si="0"/>
        <v>1800</v>
      </c>
      <c r="G10" s="11">
        <v>5300</v>
      </c>
      <c r="H10" s="11">
        <v>4300</v>
      </c>
      <c r="I10" s="11">
        <v>2700</v>
      </c>
      <c r="J10" s="11">
        <v>1600</v>
      </c>
    </row>
    <row r="11" spans="1:10" s="42" customFormat="1" ht="19.5" customHeight="1">
      <c r="A11" s="10" t="s">
        <v>124</v>
      </c>
      <c r="B11" s="10" t="s">
        <v>129</v>
      </c>
      <c r="C11" s="11">
        <v>7300</v>
      </c>
      <c r="D11" s="11">
        <v>5800</v>
      </c>
      <c r="E11" s="40">
        <f t="shared" si="1"/>
        <v>3700</v>
      </c>
      <c r="F11" s="40">
        <f t="shared" si="0"/>
        <v>2100</v>
      </c>
      <c r="G11" s="11">
        <v>6450</v>
      </c>
      <c r="H11" s="11">
        <v>5150</v>
      </c>
      <c r="I11" s="11">
        <v>3300</v>
      </c>
      <c r="J11" s="11">
        <v>1850</v>
      </c>
    </row>
    <row r="12" spans="1:10" s="42" customFormat="1" ht="19.5" customHeight="1">
      <c r="A12" s="10" t="s">
        <v>124</v>
      </c>
      <c r="B12" s="10" t="s">
        <v>130</v>
      </c>
      <c r="C12" s="11">
        <v>9400</v>
      </c>
      <c r="D12" s="11">
        <v>7300</v>
      </c>
      <c r="E12" s="40">
        <f t="shared" si="1"/>
        <v>4700</v>
      </c>
      <c r="F12" s="40">
        <f t="shared" si="0"/>
        <v>2600</v>
      </c>
      <c r="G12" s="11">
        <v>8300</v>
      </c>
      <c r="H12" s="11">
        <v>6500</v>
      </c>
      <c r="I12" s="11">
        <v>4200</v>
      </c>
      <c r="J12" s="11">
        <v>2300</v>
      </c>
    </row>
    <row r="13" spans="1:10" s="42" customFormat="1" ht="19.5" customHeight="1">
      <c r="A13" s="10" t="s">
        <v>124</v>
      </c>
      <c r="B13" s="10" t="s">
        <v>131</v>
      </c>
      <c r="C13" s="11">
        <v>11300</v>
      </c>
      <c r="D13" s="11">
        <v>8700</v>
      </c>
      <c r="E13" s="40">
        <f t="shared" si="1"/>
        <v>5700</v>
      </c>
      <c r="F13" s="40">
        <f t="shared" si="0"/>
        <v>3000</v>
      </c>
      <c r="G13" s="11">
        <v>10000</v>
      </c>
      <c r="H13" s="11">
        <v>7700</v>
      </c>
      <c r="I13" s="11">
        <v>5000</v>
      </c>
      <c r="J13" s="11">
        <v>2700</v>
      </c>
    </row>
    <row r="14" spans="1:10" s="42" customFormat="1" ht="19.5" customHeight="1">
      <c r="A14" s="10" t="s">
        <v>124</v>
      </c>
      <c r="B14" s="10" t="s">
        <v>132</v>
      </c>
      <c r="C14" s="11">
        <v>1500</v>
      </c>
      <c r="D14" s="11">
        <v>1200</v>
      </c>
      <c r="E14" s="40">
        <f t="shared" si="1"/>
        <v>800</v>
      </c>
      <c r="F14" s="40">
        <f t="shared" si="0"/>
        <v>400</v>
      </c>
      <c r="G14" s="11">
        <v>1350</v>
      </c>
      <c r="H14" s="11">
        <v>1050</v>
      </c>
      <c r="I14" s="11">
        <v>700</v>
      </c>
      <c r="J14" s="11">
        <v>350</v>
      </c>
    </row>
    <row r="15" spans="1:10" s="42" customFormat="1" ht="19.5" customHeight="1">
      <c r="A15" s="10" t="s">
        <v>124</v>
      </c>
      <c r="B15" s="10" t="s">
        <v>133</v>
      </c>
      <c r="C15" s="11">
        <v>1900</v>
      </c>
      <c r="D15" s="11">
        <v>1500</v>
      </c>
      <c r="E15" s="40">
        <f t="shared" si="1"/>
        <v>1000</v>
      </c>
      <c r="F15" s="40">
        <f t="shared" si="0"/>
        <v>500</v>
      </c>
      <c r="G15" s="11">
        <v>1700</v>
      </c>
      <c r="H15" s="11">
        <v>1350</v>
      </c>
      <c r="I15" s="11">
        <v>900</v>
      </c>
      <c r="J15" s="11">
        <v>450</v>
      </c>
    </row>
    <row r="16" spans="1:10" s="42" customFormat="1" ht="19.5" customHeight="1">
      <c r="A16" s="10" t="s">
        <v>124</v>
      </c>
      <c r="B16" s="10" t="s">
        <v>134</v>
      </c>
      <c r="C16" s="11">
        <v>2400</v>
      </c>
      <c r="D16" s="11">
        <v>1900</v>
      </c>
      <c r="E16" s="40">
        <f t="shared" si="1"/>
        <v>1200</v>
      </c>
      <c r="F16" s="40">
        <f t="shared" si="0"/>
        <v>700</v>
      </c>
      <c r="G16" s="11">
        <v>2150</v>
      </c>
      <c r="H16" s="11">
        <v>1700</v>
      </c>
      <c r="I16" s="11">
        <v>1100</v>
      </c>
      <c r="J16" s="11">
        <v>600</v>
      </c>
    </row>
    <row r="17" spans="1:10" s="42" customFormat="1" ht="19.5" customHeight="1">
      <c r="A17" s="10" t="s">
        <v>124</v>
      </c>
      <c r="B17" s="10" t="s">
        <v>135</v>
      </c>
      <c r="C17" s="11">
        <v>2600</v>
      </c>
      <c r="D17" s="11">
        <v>2100</v>
      </c>
      <c r="E17" s="40">
        <f t="shared" si="1"/>
        <v>1300</v>
      </c>
      <c r="F17" s="40">
        <f t="shared" si="0"/>
        <v>800</v>
      </c>
      <c r="G17" s="11">
        <v>2400</v>
      </c>
      <c r="H17" s="11">
        <v>1900</v>
      </c>
      <c r="I17" s="11">
        <v>1200</v>
      </c>
      <c r="J17" s="11">
        <v>700</v>
      </c>
    </row>
    <row r="18" spans="1:10" s="42" customFormat="1" ht="19.5" customHeight="1">
      <c r="A18" s="10" t="s">
        <v>124</v>
      </c>
      <c r="B18" s="10" t="s">
        <v>136</v>
      </c>
      <c r="C18" s="11">
        <v>4100</v>
      </c>
      <c r="D18" s="11">
        <v>3300</v>
      </c>
      <c r="E18" s="40">
        <f t="shared" si="1"/>
        <v>2100</v>
      </c>
      <c r="F18" s="40">
        <f t="shared" si="0"/>
        <v>1200</v>
      </c>
      <c r="G18" s="11">
        <v>3600</v>
      </c>
      <c r="H18" s="11">
        <v>2900</v>
      </c>
      <c r="I18" s="11">
        <v>1800</v>
      </c>
      <c r="J18" s="11">
        <v>1100</v>
      </c>
    </row>
    <row r="19" spans="1:10" s="42" customFormat="1" ht="19.5" customHeight="1">
      <c r="A19" s="10" t="s">
        <v>124</v>
      </c>
      <c r="B19" s="10" t="s">
        <v>137</v>
      </c>
      <c r="C19" s="11">
        <v>6300</v>
      </c>
      <c r="D19" s="11">
        <v>5100</v>
      </c>
      <c r="E19" s="40">
        <f t="shared" si="1"/>
        <v>3200</v>
      </c>
      <c r="F19" s="40">
        <f t="shared" si="0"/>
        <v>1900</v>
      </c>
      <c r="G19" s="11">
        <v>5600</v>
      </c>
      <c r="H19" s="11">
        <v>4500</v>
      </c>
      <c r="I19" s="11">
        <v>2800</v>
      </c>
      <c r="J19" s="11">
        <v>1700</v>
      </c>
    </row>
    <row r="20" spans="1:10" s="42" customFormat="1" ht="19.5" customHeight="1">
      <c r="A20" s="10" t="s">
        <v>124</v>
      </c>
      <c r="B20" s="10" t="s">
        <v>138</v>
      </c>
      <c r="C20" s="11">
        <v>8000</v>
      </c>
      <c r="D20" s="11">
        <v>6400</v>
      </c>
      <c r="E20" s="40">
        <f t="shared" si="1"/>
        <v>4000</v>
      </c>
      <c r="F20" s="40">
        <f t="shared" si="0"/>
        <v>2400</v>
      </c>
      <c r="G20" s="11">
        <v>7100</v>
      </c>
      <c r="H20" s="11">
        <v>5650</v>
      </c>
      <c r="I20" s="11">
        <v>3600</v>
      </c>
      <c r="J20" s="11">
        <v>2050</v>
      </c>
    </row>
    <row r="21" spans="1:10" s="42" customFormat="1" ht="19.5" customHeight="1">
      <c r="A21" s="10" t="s">
        <v>124</v>
      </c>
      <c r="B21" s="10" t="s">
        <v>139</v>
      </c>
      <c r="C21" s="11">
        <v>600</v>
      </c>
      <c r="D21" s="11">
        <v>600</v>
      </c>
      <c r="E21" s="40">
        <f t="shared" si="1"/>
        <v>300</v>
      </c>
      <c r="F21" s="40">
        <f t="shared" si="0"/>
        <v>300</v>
      </c>
      <c r="G21" s="11">
        <v>500</v>
      </c>
      <c r="H21" s="11">
        <v>500</v>
      </c>
      <c r="I21" s="11">
        <v>300</v>
      </c>
      <c r="J21" s="11">
        <v>200</v>
      </c>
    </row>
    <row r="22" spans="1:10" s="42" customFormat="1" ht="19.5" customHeight="1">
      <c r="A22" s="10" t="s">
        <v>124</v>
      </c>
      <c r="B22" s="10" t="s">
        <v>140</v>
      </c>
      <c r="C22" s="11">
        <v>1300</v>
      </c>
      <c r="D22" s="11">
        <v>1000</v>
      </c>
      <c r="E22" s="40">
        <f t="shared" si="1"/>
        <v>700</v>
      </c>
      <c r="F22" s="40">
        <f t="shared" si="0"/>
        <v>300</v>
      </c>
      <c r="G22" s="11">
        <v>1100</v>
      </c>
      <c r="H22" s="11">
        <v>900</v>
      </c>
      <c r="I22" s="11">
        <v>600</v>
      </c>
      <c r="J22" s="11">
        <v>300</v>
      </c>
    </row>
    <row r="23" spans="1:10" s="42" customFormat="1" ht="19.5" customHeight="1">
      <c r="A23" s="10" t="s">
        <v>124</v>
      </c>
      <c r="B23" s="10" t="s">
        <v>141</v>
      </c>
      <c r="C23" s="11">
        <v>1500</v>
      </c>
      <c r="D23" s="11">
        <v>1200</v>
      </c>
      <c r="E23" s="40">
        <f t="shared" si="1"/>
        <v>800</v>
      </c>
      <c r="F23" s="40">
        <f t="shared" si="0"/>
        <v>400</v>
      </c>
      <c r="G23" s="11">
        <v>1350</v>
      </c>
      <c r="H23" s="11">
        <v>1100</v>
      </c>
      <c r="I23" s="11">
        <v>700</v>
      </c>
      <c r="J23" s="11">
        <v>400</v>
      </c>
    </row>
    <row r="24" spans="1:10" s="42" customFormat="1" ht="19.5" customHeight="1">
      <c r="A24" s="10" t="s">
        <v>124</v>
      </c>
      <c r="B24" s="10" t="s">
        <v>142</v>
      </c>
      <c r="C24" s="11">
        <v>3000</v>
      </c>
      <c r="D24" s="11">
        <v>2400</v>
      </c>
      <c r="E24" s="40">
        <f t="shared" si="1"/>
        <v>1500</v>
      </c>
      <c r="F24" s="40">
        <f t="shared" si="0"/>
        <v>900</v>
      </c>
      <c r="G24" s="11">
        <v>2650</v>
      </c>
      <c r="H24" s="11">
        <v>2100</v>
      </c>
      <c r="I24" s="11">
        <v>1400</v>
      </c>
      <c r="J24" s="11">
        <v>700</v>
      </c>
    </row>
    <row r="25" spans="1:10" s="42" customFormat="1" ht="19.5" customHeight="1">
      <c r="A25" s="10" t="s">
        <v>124</v>
      </c>
      <c r="B25" s="10" t="s">
        <v>143</v>
      </c>
      <c r="C25" s="11">
        <v>4900</v>
      </c>
      <c r="D25" s="11">
        <v>3800</v>
      </c>
      <c r="E25" s="40">
        <f t="shared" si="1"/>
        <v>2500</v>
      </c>
      <c r="F25" s="40">
        <f t="shared" si="0"/>
        <v>1300</v>
      </c>
      <c r="G25" s="11">
        <v>4300</v>
      </c>
      <c r="H25" s="11">
        <v>3400</v>
      </c>
      <c r="I25" s="11">
        <v>2200</v>
      </c>
      <c r="J25" s="11">
        <v>1200</v>
      </c>
    </row>
    <row r="26" spans="1:10" s="42" customFormat="1" ht="19.5" customHeight="1">
      <c r="A26" s="10" t="s">
        <v>124</v>
      </c>
      <c r="B26" s="10" t="s">
        <v>144</v>
      </c>
      <c r="C26" s="11">
        <v>6600</v>
      </c>
      <c r="D26" s="11">
        <v>5300</v>
      </c>
      <c r="E26" s="40">
        <f t="shared" si="1"/>
        <v>3300</v>
      </c>
      <c r="F26" s="40">
        <f t="shared" si="0"/>
        <v>2000</v>
      </c>
      <c r="G26" s="11">
        <v>5850</v>
      </c>
      <c r="H26" s="11">
        <v>4700</v>
      </c>
      <c r="I26" s="11">
        <v>3000</v>
      </c>
      <c r="J26" s="11">
        <v>1700</v>
      </c>
    </row>
    <row r="27" spans="1:10" s="42" customFormat="1" ht="19.5" customHeight="1">
      <c r="A27" s="10" t="s">
        <v>124</v>
      </c>
      <c r="B27" s="10" t="s">
        <v>145</v>
      </c>
      <c r="C27" s="11">
        <v>900</v>
      </c>
      <c r="D27" s="11">
        <v>750</v>
      </c>
      <c r="E27" s="40">
        <f t="shared" si="1"/>
        <v>500</v>
      </c>
      <c r="F27" s="40">
        <f t="shared" si="0"/>
        <v>250</v>
      </c>
      <c r="G27" s="11">
        <v>800</v>
      </c>
      <c r="H27" s="11">
        <v>650</v>
      </c>
      <c r="I27" s="11">
        <v>400</v>
      </c>
      <c r="J27" s="11">
        <v>250</v>
      </c>
    </row>
    <row r="28" spans="1:10" s="42" customFormat="1" ht="19.5" customHeight="1">
      <c r="A28" s="10" t="s">
        <v>124</v>
      </c>
      <c r="B28" s="10" t="s">
        <v>146</v>
      </c>
      <c r="C28" s="11">
        <v>1100</v>
      </c>
      <c r="D28" s="11">
        <v>900</v>
      </c>
      <c r="E28" s="40">
        <f t="shared" si="1"/>
        <v>600</v>
      </c>
      <c r="F28" s="40">
        <f t="shared" si="0"/>
        <v>300</v>
      </c>
      <c r="G28" s="11">
        <v>1000</v>
      </c>
      <c r="H28" s="11">
        <v>800</v>
      </c>
      <c r="I28" s="11">
        <v>500</v>
      </c>
      <c r="J28" s="11">
        <v>300</v>
      </c>
    </row>
    <row r="29" spans="1:10" s="42" customFormat="1" ht="19.5" customHeight="1">
      <c r="A29" s="10" t="s">
        <v>124</v>
      </c>
      <c r="B29" s="10" t="s">
        <v>147</v>
      </c>
      <c r="C29" s="11">
        <v>2500</v>
      </c>
      <c r="D29" s="11">
        <v>2100</v>
      </c>
      <c r="E29" s="40">
        <f t="shared" si="1"/>
        <v>1300</v>
      </c>
      <c r="F29" s="40">
        <f t="shared" si="0"/>
        <v>800</v>
      </c>
      <c r="G29" s="11">
        <v>2300</v>
      </c>
      <c r="H29" s="11">
        <v>1850</v>
      </c>
      <c r="I29" s="11">
        <v>1200</v>
      </c>
      <c r="J29" s="11">
        <v>650</v>
      </c>
    </row>
    <row r="30" spans="1:10" s="42" customFormat="1" ht="19.5" customHeight="1">
      <c r="A30" s="10" t="s">
        <v>124</v>
      </c>
      <c r="B30" s="10" t="s">
        <v>148</v>
      </c>
      <c r="C30" s="11">
        <v>4500</v>
      </c>
      <c r="D30" s="11">
        <v>3600</v>
      </c>
      <c r="E30" s="40">
        <f t="shared" si="1"/>
        <v>2300</v>
      </c>
      <c r="F30" s="40">
        <f t="shared" si="0"/>
        <v>1300</v>
      </c>
      <c r="G30" s="11">
        <v>4000</v>
      </c>
      <c r="H30" s="11">
        <v>3200</v>
      </c>
      <c r="I30" s="11">
        <v>2000</v>
      </c>
      <c r="J30" s="11">
        <v>1200</v>
      </c>
    </row>
    <row r="31" spans="1:10" s="42" customFormat="1" ht="19.5" customHeight="1">
      <c r="A31" s="10" t="s">
        <v>124</v>
      </c>
      <c r="B31" s="10" t="s">
        <v>149</v>
      </c>
      <c r="C31" s="11">
        <v>6200</v>
      </c>
      <c r="D31" s="11">
        <v>5000</v>
      </c>
      <c r="E31" s="40">
        <f t="shared" si="1"/>
        <v>3100</v>
      </c>
      <c r="F31" s="40">
        <f t="shared" si="0"/>
        <v>1900</v>
      </c>
      <c r="G31" s="11">
        <v>5500</v>
      </c>
      <c r="H31" s="11">
        <v>4400</v>
      </c>
      <c r="I31" s="11">
        <v>2800</v>
      </c>
      <c r="J31" s="11">
        <v>1600</v>
      </c>
    </row>
    <row r="32" spans="1:10" s="42" customFormat="1" ht="19.5" customHeight="1">
      <c r="A32" s="10" t="s">
        <v>124</v>
      </c>
      <c r="B32" s="10" t="s">
        <v>150</v>
      </c>
      <c r="C32" s="11">
        <v>600</v>
      </c>
      <c r="D32" s="11">
        <v>600</v>
      </c>
      <c r="E32" s="40">
        <f t="shared" si="1"/>
        <v>300</v>
      </c>
      <c r="F32" s="40">
        <f t="shared" si="0"/>
        <v>300</v>
      </c>
      <c r="G32" s="11">
        <v>500</v>
      </c>
      <c r="H32" s="11">
        <v>500</v>
      </c>
      <c r="I32" s="11">
        <v>300</v>
      </c>
      <c r="J32" s="11">
        <v>200</v>
      </c>
    </row>
    <row r="33" spans="1:10" s="42" customFormat="1" ht="19.5" customHeight="1">
      <c r="A33" s="10" t="s">
        <v>124</v>
      </c>
      <c r="B33" s="10" t="s">
        <v>151</v>
      </c>
      <c r="C33" s="11">
        <v>1200</v>
      </c>
      <c r="D33" s="11">
        <v>1000</v>
      </c>
      <c r="E33" s="40">
        <f t="shared" si="1"/>
        <v>600</v>
      </c>
      <c r="F33" s="40">
        <f t="shared" si="0"/>
        <v>400</v>
      </c>
      <c r="G33" s="11">
        <v>1100</v>
      </c>
      <c r="H33" s="11">
        <v>900</v>
      </c>
      <c r="I33" s="11">
        <v>600</v>
      </c>
      <c r="J33" s="11">
        <v>300</v>
      </c>
    </row>
    <row r="34" spans="1:10" s="42" customFormat="1" ht="19.5" customHeight="1">
      <c r="A34" s="10" t="s">
        <v>124</v>
      </c>
      <c r="B34" s="10" t="s">
        <v>152</v>
      </c>
      <c r="C34" s="11">
        <v>3400</v>
      </c>
      <c r="D34" s="11">
        <v>2800</v>
      </c>
      <c r="E34" s="40">
        <f t="shared" si="1"/>
        <v>1700</v>
      </c>
      <c r="F34" s="40">
        <f t="shared" si="0"/>
        <v>1100</v>
      </c>
      <c r="G34" s="11">
        <v>3050</v>
      </c>
      <c r="H34" s="11">
        <v>2450</v>
      </c>
      <c r="I34" s="11">
        <v>1600</v>
      </c>
      <c r="J34" s="11">
        <v>850</v>
      </c>
    </row>
    <row r="35" spans="1:10" s="42" customFormat="1" ht="19.5" customHeight="1">
      <c r="A35" s="10" t="s">
        <v>124</v>
      </c>
      <c r="B35" s="10" t="s">
        <v>153</v>
      </c>
      <c r="C35" s="11">
        <v>5100</v>
      </c>
      <c r="D35" s="11">
        <v>4100</v>
      </c>
      <c r="E35" s="40">
        <f t="shared" si="1"/>
        <v>2600</v>
      </c>
      <c r="F35" s="40">
        <f t="shared" si="0"/>
        <v>1500</v>
      </c>
      <c r="G35" s="11">
        <v>4600</v>
      </c>
      <c r="H35" s="11">
        <v>3650</v>
      </c>
      <c r="I35" s="11">
        <v>2300</v>
      </c>
      <c r="J35" s="11">
        <v>1350</v>
      </c>
    </row>
    <row r="36" spans="1:10" s="42" customFormat="1" ht="19.5" customHeight="1">
      <c r="A36" s="10" t="s">
        <v>124</v>
      </c>
      <c r="B36" s="10" t="s">
        <v>154</v>
      </c>
      <c r="C36" s="11">
        <v>950</v>
      </c>
      <c r="D36" s="11">
        <v>750</v>
      </c>
      <c r="E36" s="40">
        <f t="shared" si="1"/>
        <v>500</v>
      </c>
      <c r="F36" s="40">
        <f t="shared" si="0"/>
        <v>250</v>
      </c>
      <c r="G36" s="11">
        <v>850</v>
      </c>
      <c r="H36" s="11">
        <v>650</v>
      </c>
      <c r="I36" s="11">
        <v>500</v>
      </c>
      <c r="J36" s="11">
        <v>150</v>
      </c>
    </row>
    <row r="37" spans="1:10" s="42" customFormat="1" ht="19.5" customHeight="1">
      <c r="A37" s="10" t="s">
        <v>124</v>
      </c>
      <c r="B37" s="10" t="s">
        <v>155</v>
      </c>
      <c r="C37" s="11">
        <v>3200</v>
      </c>
      <c r="D37" s="11">
        <v>2500</v>
      </c>
      <c r="E37" s="40">
        <f t="shared" si="1"/>
        <v>1600</v>
      </c>
      <c r="F37" s="40">
        <f t="shared" si="0"/>
        <v>900</v>
      </c>
      <c r="G37" s="11">
        <v>2800</v>
      </c>
      <c r="H37" s="11">
        <v>2250</v>
      </c>
      <c r="I37" s="11">
        <v>1400</v>
      </c>
      <c r="J37" s="11">
        <v>850</v>
      </c>
    </row>
    <row r="38" spans="1:10" s="42" customFormat="1" ht="19.5" customHeight="1">
      <c r="A38" s="10" t="s">
        <v>124</v>
      </c>
      <c r="B38" s="10" t="s">
        <v>156</v>
      </c>
      <c r="C38" s="11">
        <v>4800</v>
      </c>
      <c r="D38" s="11">
        <v>3900</v>
      </c>
      <c r="E38" s="40">
        <f t="shared" si="1"/>
        <v>2400</v>
      </c>
      <c r="F38" s="40">
        <f t="shared" si="0"/>
        <v>1500</v>
      </c>
      <c r="G38" s="11">
        <v>4300</v>
      </c>
      <c r="H38" s="11">
        <v>3450</v>
      </c>
      <c r="I38" s="11">
        <v>2200</v>
      </c>
      <c r="J38" s="11">
        <v>1250</v>
      </c>
    </row>
    <row r="39" spans="1:10" s="42" customFormat="1" ht="19.5" customHeight="1">
      <c r="A39" s="10" t="s">
        <v>124</v>
      </c>
      <c r="B39" s="10" t="s">
        <v>157</v>
      </c>
      <c r="C39" s="11">
        <v>2300</v>
      </c>
      <c r="D39" s="11">
        <v>1800</v>
      </c>
      <c r="E39" s="40">
        <f t="shared" si="1"/>
        <v>1200</v>
      </c>
      <c r="F39" s="40">
        <f t="shared" si="0"/>
        <v>600</v>
      </c>
      <c r="G39" s="11">
        <v>2000</v>
      </c>
      <c r="H39" s="11">
        <v>1600</v>
      </c>
      <c r="I39" s="11">
        <v>1000</v>
      </c>
      <c r="J39" s="11">
        <v>600</v>
      </c>
    </row>
    <row r="40" spans="1:10" s="42" customFormat="1" ht="19.5" customHeight="1">
      <c r="A40" s="10" t="s">
        <v>124</v>
      </c>
      <c r="B40" s="10" t="s">
        <v>158</v>
      </c>
      <c r="C40" s="11">
        <v>3900</v>
      </c>
      <c r="D40" s="11">
        <v>3200</v>
      </c>
      <c r="E40" s="40">
        <f t="shared" si="1"/>
        <v>2000</v>
      </c>
      <c r="F40" s="40">
        <f t="shared" si="0"/>
        <v>1200</v>
      </c>
      <c r="G40" s="11">
        <v>3500</v>
      </c>
      <c r="H40" s="11">
        <v>2800</v>
      </c>
      <c r="I40" s="11">
        <v>1800</v>
      </c>
      <c r="J40" s="11">
        <v>1000</v>
      </c>
    </row>
    <row r="41" spans="1:10" s="42" customFormat="1" ht="19.5" customHeight="1">
      <c r="A41" s="10" t="s">
        <v>124</v>
      </c>
      <c r="B41" s="10" t="s">
        <v>159</v>
      </c>
      <c r="C41" s="11">
        <v>1800</v>
      </c>
      <c r="D41" s="11">
        <v>1400</v>
      </c>
      <c r="E41" s="40">
        <f t="shared" si="1"/>
        <v>900</v>
      </c>
      <c r="F41" s="40">
        <f t="shared" si="0"/>
        <v>500</v>
      </c>
      <c r="G41" s="11">
        <v>1550</v>
      </c>
      <c r="H41" s="11">
        <v>1250</v>
      </c>
      <c r="I41" s="11">
        <v>800</v>
      </c>
      <c r="J41" s="11">
        <v>450</v>
      </c>
    </row>
    <row r="42" spans="1:10" s="42" customFormat="1" ht="19.5" customHeight="1">
      <c r="A42" s="1"/>
      <c r="B42" s="1"/>
      <c r="C42" s="2"/>
      <c r="D42" s="2"/>
      <c r="E42" s="47"/>
      <c r="F42" s="47"/>
      <c r="G42" s="2"/>
      <c r="H42" s="2"/>
      <c r="I42" s="2"/>
      <c r="J42" s="2"/>
    </row>
    <row r="43" spans="1:10" s="42" customFormat="1" ht="19.5" customHeight="1">
      <c r="A43" s="1"/>
      <c r="B43" s="1"/>
      <c r="C43" s="2"/>
      <c r="D43" s="2"/>
      <c r="E43" s="47"/>
      <c r="F43" s="47"/>
      <c r="G43" s="2"/>
      <c r="H43" s="2"/>
      <c r="I43" s="2"/>
      <c r="J43" s="2"/>
    </row>
    <row r="44" spans="1:10" s="42" customFormat="1" ht="19.5" customHeight="1">
      <c r="A44" s="1"/>
      <c r="B44" s="1"/>
      <c r="C44" s="2"/>
      <c r="D44" s="2"/>
      <c r="E44" s="47"/>
      <c r="F44" s="47"/>
      <c r="G44" s="2"/>
      <c r="H44" s="2"/>
      <c r="I44" s="2"/>
      <c r="J44" s="2"/>
    </row>
    <row r="45" spans="1:10" s="42" customFormat="1" ht="19.5" customHeight="1">
      <c r="A45" s="1"/>
      <c r="B45" s="1"/>
      <c r="C45" s="2"/>
      <c r="D45" s="2"/>
      <c r="E45" s="47"/>
      <c r="F45" s="47"/>
      <c r="G45" s="2"/>
      <c r="H45" s="2"/>
      <c r="I45" s="2"/>
      <c r="J45" s="2"/>
    </row>
    <row r="46" spans="1:6" s="42" customFormat="1" ht="29.25" customHeight="1">
      <c r="A46" s="7"/>
      <c r="B46" s="7"/>
      <c r="C46" s="8"/>
      <c r="D46" s="8"/>
      <c r="E46" s="8"/>
      <c r="F46" s="9"/>
    </row>
    <row r="47" spans="1:6" s="44" customFormat="1" ht="36" customHeight="1">
      <c r="A47" s="6" t="s">
        <v>160</v>
      </c>
      <c r="B47" s="7"/>
      <c r="C47" s="8"/>
      <c r="D47" s="8"/>
      <c r="E47" s="8"/>
      <c r="F47" s="9"/>
    </row>
    <row r="48" spans="1:10" s="44" customFormat="1" ht="18" customHeight="1">
      <c r="A48" s="51" t="s">
        <v>115</v>
      </c>
      <c r="B48" s="51" t="s">
        <v>116</v>
      </c>
      <c r="C48" s="52" t="s">
        <v>118</v>
      </c>
      <c r="D48" s="52"/>
      <c r="E48" s="52"/>
      <c r="F48" s="52"/>
      <c r="G48" s="52" t="s">
        <v>119</v>
      </c>
      <c r="H48" s="52"/>
      <c r="I48" s="52"/>
      <c r="J48" s="52"/>
    </row>
    <row r="49" spans="1:10" s="46" customFormat="1" ht="18" customHeight="1">
      <c r="A49" s="51"/>
      <c r="B49" s="51"/>
      <c r="C49" s="11" t="s">
        <v>120</v>
      </c>
      <c r="D49" s="11" t="s">
        <v>121</v>
      </c>
      <c r="E49" s="11" t="s">
        <v>122</v>
      </c>
      <c r="F49" s="45" t="s">
        <v>123</v>
      </c>
      <c r="G49" s="11" t="s">
        <v>120</v>
      </c>
      <c r="H49" s="11" t="s">
        <v>121</v>
      </c>
      <c r="I49" s="11" t="s">
        <v>122</v>
      </c>
      <c r="J49" s="45" t="s">
        <v>123</v>
      </c>
    </row>
    <row r="50" spans="1:10" s="42" customFormat="1" ht="24" customHeight="1">
      <c r="A50" s="10" t="s">
        <v>161</v>
      </c>
      <c r="B50" s="10" t="s">
        <v>162</v>
      </c>
      <c r="C50" s="11">
        <v>5600</v>
      </c>
      <c r="D50" s="11">
        <v>4000</v>
      </c>
      <c r="E50" s="40">
        <f aca="true" t="shared" si="2" ref="E50:E59">ROUNDUP(C50*50%,-2)</f>
        <v>2800</v>
      </c>
      <c r="F50" s="40">
        <f aca="true" t="shared" si="3" ref="F50:F59">D50-E50</f>
        <v>1200</v>
      </c>
      <c r="G50" s="11">
        <v>5000</v>
      </c>
      <c r="H50" s="11">
        <v>3600</v>
      </c>
      <c r="I50" s="11">
        <v>2500</v>
      </c>
      <c r="J50" s="11">
        <v>1100</v>
      </c>
    </row>
    <row r="51" spans="1:10" s="42" customFormat="1" ht="24" customHeight="1">
      <c r="A51" s="10" t="s">
        <v>161</v>
      </c>
      <c r="B51" s="10" t="s">
        <v>163</v>
      </c>
      <c r="C51" s="11">
        <v>5900</v>
      </c>
      <c r="D51" s="11">
        <v>4500</v>
      </c>
      <c r="E51" s="40">
        <f t="shared" si="2"/>
        <v>3000</v>
      </c>
      <c r="F51" s="40">
        <f t="shared" si="3"/>
        <v>1500</v>
      </c>
      <c r="G51" s="11">
        <v>5300</v>
      </c>
      <c r="H51" s="11">
        <v>4000</v>
      </c>
      <c r="I51" s="11">
        <v>2700</v>
      </c>
      <c r="J51" s="11">
        <v>1300</v>
      </c>
    </row>
    <row r="52" spans="1:10" s="42" customFormat="1" ht="24" customHeight="1">
      <c r="A52" s="10" t="s">
        <v>161</v>
      </c>
      <c r="B52" s="10" t="s">
        <v>164</v>
      </c>
      <c r="C52" s="11">
        <v>8200</v>
      </c>
      <c r="D52" s="11">
        <v>5600</v>
      </c>
      <c r="E52" s="40">
        <f t="shared" si="2"/>
        <v>4100</v>
      </c>
      <c r="F52" s="40">
        <f t="shared" si="3"/>
        <v>1500</v>
      </c>
      <c r="G52" s="11">
        <v>7300</v>
      </c>
      <c r="H52" s="11">
        <v>5000</v>
      </c>
      <c r="I52" s="11">
        <v>3700</v>
      </c>
      <c r="J52" s="11">
        <v>1300</v>
      </c>
    </row>
    <row r="53" spans="1:10" s="42" customFormat="1" ht="24" customHeight="1">
      <c r="A53" s="10" t="s">
        <v>161</v>
      </c>
      <c r="B53" s="10" t="s">
        <v>165</v>
      </c>
      <c r="C53" s="11">
        <v>9100</v>
      </c>
      <c r="D53" s="11">
        <v>6300</v>
      </c>
      <c r="E53" s="40">
        <f t="shared" si="2"/>
        <v>4600</v>
      </c>
      <c r="F53" s="40">
        <f t="shared" si="3"/>
        <v>1700</v>
      </c>
      <c r="G53" s="11">
        <v>8100</v>
      </c>
      <c r="H53" s="11">
        <v>5600</v>
      </c>
      <c r="I53" s="11">
        <v>4100</v>
      </c>
      <c r="J53" s="11">
        <v>1500</v>
      </c>
    </row>
    <row r="54" spans="1:10" s="42" customFormat="1" ht="24" customHeight="1">
      <c r="A54" s="10" t="s">
        <v>161</v>
      </c>
      <c r="B54" s="10" t="s">
        <v>166</v>
      </c>
      <c r="C54" s="11">
        <v>600</v>
      </c>
      <c r="D54" s="11">
        <v>500</v>
      </c>
      <c r="E54" s="40">
        <f t="shared" si="2"/>
        <v>300</v>
      </c>
      <c r="F54" s="40">
        <f t="shared" si="3"/>
        <v>200</v>
      </c>
      <c r="G54" s="11">
        <v>550</v>
      </c>
      <c r="H54" s="11">
        <v>450</v>
      </c>
      <c r="I54" s="11">
        <v>300</v>
      </c>
      <c r="J54" s="11">
        <v>150</v>
      </c>
    </row>
    <row r="55" spans="1:10" s="42" customFormat="1" ht="24" customHeight="1">
      <c r="A55" s="10" t="s">
        <v>161</v>
      </c>
      <c r="B55" s="10" t="s">
        <v>167</v>
      </c>
      <c r="C55" s="11">
        <v>2900</v>
      </c>
      <c r="D55" s="11">
        <v>2200</v>
      </c>
      <c r="E55" s="40">
        <f t="shared" si="2"/>
        <v>1500</v>
      </c>
      <c r="F55" s="40">
        <f t="shared" si="3"/>
        <v>700</v>
      </c>
      <c r="G55" s="11">
        <v>2600</v>
      </c>
      <c r="H55" s="11">
        <v>2000</v>
      </c>
      <c r="I55" s="11">
        <v>1300</v>
      </c>
      <c r="J55" s="11">
        <v>700</v>
      </c>
    </row>
    <row r="56" spans="1:10" s="42" customFormat="1" ht="24" customHeight="1">
      <c r="A56" s="10" t="s">
        <v>161</v>
      </c>
      <c r="B56" s="10" t="s">
        <v>168</v>
      </c>
      <c r="C56" s="11">
        <v>3700</v>
      </c>
      <c r="D56" s="11">
        <v>2900</v>
      </c>
      <c r="E56" s="40">
        <f t="shared" si="2"/>
        <v>1900</v>
      </c>
      <c r="F56" s="40">
        <f t="shared" si="3"/>
        <v>1000</v>
      </c>
      <c r="G56" s="11">
        <v>3300</v>
      </c>
      <c r="H56" s="11">
        <v>2600</v>
      </c>
      <c r="I56" s="11">
        <v>1700</v>
      </c>
      <c r="J56" s="11">
        <v>900</v>
      </c>
    </row>
    <row r="57" spans="1:10" s="42" customFormat="1" ht="24" customHeight="1">
      <c r="A57" s="10" t="s">
        <v>161</v>
      </c>
      <c r="B57" s="10" t="s">
        <v>169</v>
      </c>
      <c r="C57" s="11">
        <v>2200</v>
      </c>
      <c r="D57" s="11">
        <v>1700</v>
      </c>
      <c r="E57" s="40">
        <f t="shared" si="2"/>
        <v>1100</v>
      </c>
      <c r="F57" s="40">
        <f t="shared" si="3"/>
        <v>600</v>
      </c>
      <c r="G57" s="11">
        <v>2000</v>
      </c>
      <c r="H57" s="11">
        <v>1500</v>
      </c>
      <c r="I57" s="11">
        <v>1000</v>
      </c>
      <c r="J57" s="11">
        <v>500</v>
      </c>
    </row>
    <row r="58" spans="1:10" s="42" customFormat="1" ht="24" customHeight="1">
      <c r="A58" s="10" t="s">
        <v>161</v>
      </c>
      <c r="B58" s="10" t="s">
        <v>170</v>
      </c>
      <c r="C58" s="11">
        <v>3100</v>
      </c>
      <c r="D58" s="11">
        <v>2500</v>
      </c>
      <c r="E58" s="40">
        <f t="shared" si="2"/>
        <v>1600</v>
      </c>
      <c r="F58" s="40">
        <f>D58-E58</f>
        <v>900</v>
      </c>
      <c r="G58" s="11">
        <v>2800</v>
      </c>
      <c r="H58" s="11">
        <v>2200</v>
      </c>
      <c r="I58" s="11">
        <v>1400</v>
      </c>
      <c r="J58" s="11">
        <v>800</v>
      </c>
    </row>
    <row r="59" spans="1:10" s="42" customFormat="1" ht="24" customHeight="1">
      <c r="A59" s="10" t="s">
        <v>161</v>
      </c>
      <c r="B59" s="10" t="s">
        <v>171</v>
      </c>
      <c r="C59" s="11">
        <v>1000</v>
      </c>
      <c r="D59" s="11">
        <v>800</v>
      </c>
      <c r="E59" s="40">
        <f t="shared" si="2"/>
        <v>500</v>
      </c>
      <c r="F59" s="40">
        <f t="shared" si="3"/>
        <v>300</v>
      </c>
      <c r="G59" s="11">
        <v>900</v>
      </c>
      <c r="H59" s="11">
        <v>700</v>
      </c>
      <c r="I59" s="11">
        <v>500</v>
      </c>
      <c r="J59" s="11">
        <v>200</v>
      </c>
    </row>
    <row r="60" spans="1:6" s="42" customFormat="1" ht="18" customHeight="1">
      <c r="A60" s="7"/>
      <c r="B60" s="7"/>
      <c r="C60" s="8"/>
      <c r="D60" s="8"/>
      <c r="E60" s="8"/>
      <c r="F60" s="9"/>
    </row>
    <row r="61" spans="1:6" s="42" customFormat="1" ht="18" customHeight="1">
      <c r="A61" s="7"/>
      <c r="B61" s="7"/>
      <c r="C61" s="8"/>
      <c r="D61" s="8"/>
      <c r="E61" s="8"/>
      <c r="F61" s="9"/>
    </row>
    <row r="62" spans="1:6" s="42" customFormat="1" ht="18" customHeight="1">
      <c r="A62" s="7"/>
      <c r="B62" s="7"/>
      <c r="C62" s="8"/>
      <c r="D62" s="8"/>
      <c r="E62" s="8"/>
      <c r="F62" s="9"/>
    </row>
    <row r="63" spans="1:6" s="42" customFormat="1" ht="18" customHeight="1">
      <c r="A63" s="7"/>
      <c r="B63" s="7"/>
      <c r="C63" s="8"/>
      <c r="D63" s="8"/>
      <c r="E63" s="8"/>
      <c r="F63" s="9"/>
    </row>
    <row r="64" spans="1:6" s="42" customFormat="1" ht="18" customHeight="1">
      <c r="A64" s="7"/>
      <c r="B64" s="7"/>
      <c r="C64" s="8"/>
      <c r="D64" s="8"/>
      <c r="E64" s="8"/>
      <c r="F64" s="9"/>
    </row>
    <row r="65" spans="1:6" s="42" customFormat="1" ht="18" customHeight="1">
      <c r="A65" s="7"/>
      <c r="B65" s="7"/>
      <c r="C65" s="8"/>
      <c r="D65" s="8"/>
      <c r="E65" s="8"/>
      <c r="F65" s="9"/>
    </row>
    <row r="66" spans="1:6" s="42" customFormat="1" ht="18" customHeight="1">
      <c r="A66" s="7"/>
      <c r="B66" s="7"/>
      <c r="C66" s="8"/>
      <c r="D66" s="8"/>
      <c r="E66" s="8"/>
      <c r="F66" s="9"/>
    </row>
    <row r="67" spans="1:6" s="42" customFormat="1" ht="18" customHeight="1">
      <c r="A67" s="7"/>
      <c r="B67" s="7"/>
      <c r="C67" s="8"/>
      <c r="D67" s="8"/>
      <c r="E67" s="8"/>
      <c r="F67" s="9"/>
    </row>
    <row r="68" spans="1:6" s="44" customFormat="1" ht="18" customHeight="1">
      <c r="A68" s="6" t="s">
        <v>172</v>
      </c>
      <c r="B68" s="7"/>
      <c r="C68" s="8"/>
      <c r="D68" s="8"/>
      <c r="E68" s="8"/>
      <c r="F68" s="9"/>
    </row>
    <row r="69" spans="1:10" s="44" customFormat="1" ht="18" customHeight="1">
      <c r="A69" s="51" t="s">
        <v>115</v>
      </c>
      <c r="B69" s="51" t="s">
        <v>116</v>
      </c>
      <c r="C69" s="52" t="s">
        <v>118</v>
      </c>
      <c r="D69" s="52"/>
      <c r="E69" s="52"/>
      <c r="F69" s="52"/>
      <c r="G69" s="52" t="s">
        <v>119</v>
      </c>
      <c r="H69" s="52"/>
      <c r="I69" s="52"/>
      <c r="J69" s="52"/>
    </row>
    <row r="70" spans="1:10" s="46" customFormat="1" ht="18" customHeight="1">
      <c r="A70" s="51"/>
      <c r="B70" s="51"/>
      <c r="C70" s="11" t="s">
        <v>120</v>
      </c>
      <c r="D70" s="11" t="s">
        <v>121</v>
      </c>
      <c r="E70" s="11" t="s">
        <v>122</v>
      </c>
      <c r="F70" s="45" t="s">
        <v>123</v>
      </c>
      <c r="G70" s="11" t="s">
        <v>120</v>
      </c>
      <c r="H70" s="11" t="s">
        <v>121</v>
      </c>
      <c r="I70" s="11" t="s">
        <v>122</v>
      </c>
      <c r="J70" s="45" t="s">
        <v>123</v>
      </c>
    </row>
    <row r="71" spans="1:10" s="42" customFormat="1" ht="21.75" customHeight="1">
      <c r="A71" s="10" t="s">
        <v>173</v>
      </c>
      <c r="B71" s="10" t="s">
        <v>174</v>
      </c>
      <c r="C71" s="11">
        <v>6000</v>
      </c>
      <c r="D71" s="11">
        <v>4600</v>
      </c>
      <c r="E71" s="40">
        <f aca="true" t="shared" si="4" ref="E71:E101">ROUNDUP(C71*50%,-2)</f>
        <v>3000</v>
      </c>
      <c r="F71" s="40">
        <f aca="true" t="shared" si="5" ref="F71:F100">D71-E71</f>
        <v>1600</v>
      </c>
      <c r="G71" s="11">
        <v>5300</v>
      </c>
      <c r="H71" s="11">
        <v>4000</v>
      </c>
      <c r="I71" s="11">
        <v>2700</v>
      </c>
      <c r="J71" s="11">
        <v>1300</v>
      </c>
    </row>
    <row r="72" spans="1:10" s="42" customFormat="1" ht="21.75" customHeight="1">
      <c r="A72" s="10" t="s">
        <v>173</v>
      </c>
      <c r="B72" s="10" t="s">
        <v>175</v>
      </c>
      <c r="C72" s="11">
        <v>7000</v>
      </c>
      <c r="D72" s="11">
        <v>5400</v>
      </c>
      <c r="E72" s="40">
        <f t="shared" si="4"/>
        <v>3500</v>
      </c>
      <c r="F72" s="40">
        <f t="shared" si="5"/>
        <v>1900</v>
      </c>
      <c r="G72" s="11">
        <v>6200</v>
      </c>
      <c r="H72" s="11">
        <v>4700</v>
      </c>
      <c r="I72" s="11">
        <v>3100</v>
      </c>
      <c r="J72" s="11">
        <v>1600</v>
      </c>
    </row>
    <row r="73" spans="1:10" s="42" customFormat="1" ht="21.75" customHeight="1">
      <c r="A73" s="10" t="s">
        <v>173</v>
      </c>
      <c r="B73" s="10" t="s">
        <v>176</v>
      </c>
      <c r="C73" s="11">
        <v>7600</v>
      </c>
      <c r="D73" s="11">
        <v>6000</v>
      </c>
      <c r="E73" s="40">
        <f t="shared" si="4"/>
        <v>3800</v>
      </c>
      <c r="F73" s="40">
        <f t="shared" si="5"/>
        <v>2200</v>
      </c>
      <c r="G73" s="11">
        <v>6800</v>
      </c>
      <c r="H73" s="11">
        <v>5300</v>
      </c>
      <c r="I73" s="11">
        <v>3400</v>
      </c>
      <c r="J73" s="11">
        <v>1900</v>
      </c>
    </row>
    <row r="74" spans="1:10" s="42" customFormat="1" ht="21.75" customHeight="1">
      <c r="A74" s="10" t="s">
        <v>173</v>
      </c>
      <c r="B74" s="10" t="s">
        <v>177</v>
      </c>
      <c r="C74" s="11">
        <v>9400</v>
      </c>
      <c r="D74" s="11">
        <v>7200</v>
      </c>
      <c r="E74" s="40">
        <f t="shared" si="4"/>
        <v>4700</v>
      </c>
      <c r="F74" s="40">
        <f t="shared" si="5"/>
        <v>2500</v>
      </c>
      <c r="G74" s="11">
        <v>8400</v>
      </c>
      <c r="H74" s="11">
        <v>6300</v>
      </c>
      <c r="I74" s="11">
        <v>4200</v>
      </c>
      <c r="J74" s="11">
        <v>2100</v>
      </c>
    </row>
    <row r="75" spans="1:10" s="42" customFormat="1" ht="21.75" customHeight="1">
      <c r="A75" s="10" t="s">
        <v>173</v>
      </c>
      <c r="B75" s="10" t="s">
        <v>178</v>
      </c>
      <c r="C75" s="11">
        <v>9500</v>
      </c>
      <c r="D75" s="11">
        <v>7600</v>
      </c>
      <c r="E75" s="40">
        <f t="shared" si="4"/>
        <v>4800</v>
      </c>
      <c r="F75" s="40">
        <f t="shared" si="5"/>
        <v>2800</v>
      </c>
      <c r="G75" s="11">
        <v>8500</v>
      </c>
      <c r="H75" s="11">
        <v>6700</v>
      </c>
      <c r="I75" s="11">
        <v>4300</v>
      </c>
      <c r="J75" s="11">
        <v>2400</v>
      </c>
    </row>
    <row r="76" spans="1:10" s="42" customFormat="1" ht="21.75" customHeight="1">
      <c r="A76" s="10" t="s">
        <v>173</v>
      </c>
      <c r="B76" s="10" t="s">
        <v>179</v>
      </c>
      <c r="C76" s="11">
        <v>9800</v>
      </c>
      <c r="D76" s="11">
        <v>8200</v>
      </c>
      <c r="E76" s="40">
        <f t="shared" si="4"/>
        <v>4900</v>
      </c>
      <c r="F76" s="40">
        <f t="shared" si="5"/>
        <v>3300</v>
      </c>
      <c r="G76" s="11">
        <v>8800</v>
      </c>
      <c r="H76" s="11">
        <v>7200</v>
      </c>
      <c r="I76" s="11">
        <v>4400</v>
      </c>
      <c r="J76" s="11">
        <v>2800</v>
      </c>
    </row>
    <row r="77" spans="1:10" s="42" customFormat="1" ht="21.75" customHeight="1">
      <c r="A77" s="10" t="s">
        <v>173</v>
      </c>
      <c r="B77" s="10" t="s">
        <v>180</v>
      </c>
      <c r="C77" s="11">
        <v>11200</v>
      </c>
      <c r="D77" s="11">
        <v>9400</v>
      </c>
      <c r="E77" s="40">
        <f t="shared" si="4"/>
        <v>5600</v>
      </c>
      <c r="F77" s="40">
        <f t="shared" si="5"/>
        <v>3800</v>
      </c>
      <c r="G77" s="11">
        <v>10000</v>
      </c>
      <c r="H77" s="11">
        <v>8200</v>
      </c>
      <c r="I77" s="11">
        <v>5000</v>
      </c>
      <c r="J77" s="11">
        <v>3200</v>
      </c>
    </row>
    <row r="78" spans="1:10" s="42" customFormat="1" ht="21.75" customHeight="1">
      <c r="A78" s="10" t="s">
        <v>173</v>
      </c>
      <c r="B78" s="10" t="s">
        <v>181</v>
      </c>
      <c r="C78" s="11">
        <v>1100</v>
      </c>
      <c r="D78" s="11">
        <v>900</v>
      </c>
      <c r="E78" s="40">
        <f t="shared" si="4"/>
        <v>600</v>
      </c>
      <c r="F78" s="40">
        <f t="shared" si="5"/>
        <v>300</v>
      </c>
      <c r="G78" s="11">
        <v>1000</v>
      </c>
      <c r="H78" s="11">
        <v>800</v>
      </c>
      <c r="I78" s="11">
        <v>500</v>
      </c>
      <c r="J78" s="11">
        <v>300</v>
      </c>
    </row>
    <row r="79" spans="1:10" s="42" customFormat="1" ht="21.75" customHeight="1">
      <c r="A79" s="10" t="s">
        <v>173</v>
      </c>
      <c r="B79" s="10" t="s">
        <v>182</v>
      </c>
      <c r="C79" s="11">
        <v>2400</v>
      </c>
      <c r="D79" s="11">
        <v>1600</v>
      </c>
      <c r="E79" s="40">
        <f t="shared" si="4"/>
        <v>1200</v>
      </c>
      <c r="F79" s="40">
        <f t="shared" si="5"/>
        <v>400</v>
      </c>
      <c r="G79" s="11">
        <v>1800</v>
      </c>
      <c r="H79" s="11">
        <v>1400</v>
      </c>
      <c r="I79" s="11">
        <v>900</v>
      </c>
      <c r="J79" s="11">
        <v>500</v>
      </c>
    </row>
    <row r="80" spans="1:10" s="42" customFormat="1" ht="21.75" customHeight="1">
      <c r="A80" s="10" t="s">
        <v>173</v>
      </c>
      <c r="B80" s="10" t="s">
        <v>183</v>
      </c>
      <c r="C80" s="11">
        <v>3300</v>
      </c>
      <c r="D80" s="11">
        <v>2500</v>
      </c>
      <c r="E80" s="40">
        <f t="shared" si="4"/>
        <v>1700</v>
      </c>
      <c r="F80" s="40">
        <f t="shared" si="5"/>
        <v>800</v>
      </c>
      <c r="G80" s="11">
        <v>2900</v>
      </c>
      <c r="H80" s="11">
        <v>2200</v>
      </c>
      <c r="I80" s="11">
        <v>1500</v>
      </c>
      <c r="J80" s="11">
        <v>700</v>
      </c>
    </row>
    <row r="81" spans="1:10" s="42" customFormat="1" ht="21.75" customHeight="1">
      <c r="A81" s="10" t="s">
        <v>173</v>
      </c>
      <c r="B81" s="10" t="s">
        <v>184</v>
      </c>
      <c r="C81" s="11">
        <v>3600</v>
      </c>
      <c r="D81" s="11">
        <v>2900</v>
      </c>
      <c r="E81" s="40">
        <f t="shared" si="4"/>
        <v>1800</v>
      </c>
      <c r="F81" s="40">
        <f t="shared" si="5"/>
        <v>1100</v>
      </c>
      <c r="G81" s="11">
        <v>3200</v>
      </c>
      <c r="H81" s="11">
        <v>2500</v>
      </c>
      <c r="I81" s="11">
        <v>1600</v>
      </c>
      <c r="J81" s="11">
        <v>900</v>
      </c>
    </row>
    <row r="82" spans="1:10" s="42" customFormat="1" ht="21.75" customHeight="1">
      <c r="A82" s="10" t="s">
        <v>173</v>
      </c>
      <c r="B82" s="10" t="s">
        <v>185</v>
      </c>
      <c r="C82" s="11">
        <v>4100</v>
      </c>
      <c r="D82" s="11">
        <v>3600</v>
      </c>
      <c r="E82" s="40">
        <f t="shared" si="4"/>
        <v>2100</v>
      </c>
      <c r="F82" s="40">
        <f t="shared" si="5"/>
        <v>1500</v>
      </c>
      <c r="G82" s="11">
        <v>3700</v>
      </c>
      <c r="H82" s="11">
        <v>3200</v>
      </c>
      <c r="I82" s="11">
        <v>1900</v>
      </c>
      <c r="J82" s="11">
        <v>1300</v>
      </c>
    </row>
    <row r="83" spans="1:10" s="42" customFormat="1" ht="21.75" customHeight="1">
      <c r="A83" s="10" t="s">
        <v>173</v>
      </c>
      <c r="B83" s="10" t="s">
        <v>186</v>
      </c>
      <c r="C83" s="11">
        <v>6500</v>
      </c>
      <c r="D83" s="11">
        <v>5400</v>
      </c>
      <c r="E83" s="40">
        <f t="shared" si="4"/>
        <v>3300</v>
      </c>
      <c r="F83" s="40">
        <f t="shared" si="5"/>
        <v>2100</v>
      </c>
      <c r="G83" s="11">
        <v>5800</v>
      </c>
      <c r="H83" s="11">
        <v>4700</v>
      </c>
      <c r="I83" s="11">
        <v>2900</v>
      </c>
      <c r="J83" s="11">
        <v>1800</v>
      </c>
    </row>
    <row r="84" spans="1:10" s="42" customFormat="1" ht="21.75" customHeight="1">
      <c r="A84" s="10" t="s">
        <v>173</v>
      </c>
      <c r="B84" s="10" t="s">
        <v>187</v>
      </c>
      <c r="C84" s="11">
        <v>1100</v>
      </c>
      <c r="D84" s="11">
        <v>900</v>
      </c>
      <c r="E84" s="40">
        <f t="shared" si="4"/>
        <v>600</v>
      </c>
      <c r="F84" s="40">
        <f t="shared" si="5"/>
        <v>300</v>
      </c>
      <c r="G84" s="11">
        <v>1000</v>
      </c>
      <c r="H84" s="11">
        <v>800</v>
      </c>
      <c r="I84" s="11">
        <v>500</v>
      </c>
      <c r="J84" s="11">
        <v>300</v>
      </c>
    </row>
    <row r="85" spans="1:10" s="42" customFormat="1" ht="21.75" customHeight="1">
      <c r="A85" s="10" t="s">
        <v>173</v>
      </c>
      <c r="B85" s="10" t="s">
        <v>188</v>
      </c>
      <c r="C85" s="11">
        <v>2300</v>
      </c>
      <c r="D85" s="11">
        <v>2100</v>
      </c>
      <c r="E85" s="40">
        <f t="shared" si="4"/>
        <v>1200</v>
      </c>
      <c r="F85" s="40">
        <f t="shared" si="5"/>
        <v>900</v>
      </c>
      <c r="G85" s="11">
        <v>2100</v>
      </c>
      <c r="H85" s="11">
        <v>1900</v>
      </c>
      <c r="I85" s="11">
        <v>1100</v>
      </c>
      <c r="J85" s="11">
        <v>800</v>
      </c>
    </row>
    <row r="86" spans="1:10" s="42" customFormat="1" ht="21.75" customHeight="1">
      <c r="A86" s="10" t="s">
        <v>173</v>
      </c>
      <c r="B86" s="10" t="s">
        <v>189</v>
      </c>
      <c r="C86" s="11">
        <v>2800</v>
      </c>
      <c r="D86" s="11">
        <v>2300</v>
      </c>
      <c r="E86" s="40">
        <f t="shared" si="4"/>
        <v>1400</v>
      </c>
      <c r="F86" s="40">
        <f t="shared" si="5"/>
        <v>900</v>
      </c>
      <c r="G86" s="11">
        <v>2500</v>
      </c>
      <c r="H86" s="11">
        <v>2000</v>
      </c>
      <c r="I86" s="11">
        <v>1300</v>
      </c>
      <c r="J86" s="11">
        <v>700</v>
      </c>
    </row>
    <row r="87" spans="1:10" s="42" customFormat="1" ht="21.75" customHeight="1">
      <c r="A87" s="10" t="s">
        <v>173</v>
      </c>
      <c r="B87" s="10" t="s">
        <v>190</v>
      </c>
      <c r="C87" s="11">
        <v>3500</v>
      </c>
      <c r="D87" s="11">
        <v>2800</v>
      </c>
      <c r="E87" s="40">
        <f t="shared" si="4"/>
        <v>1800</v>
      </c>
      <c r="F87" s="40">
        <f t="shared" si="5"/>
        <v>1000</v>
      </c>
      <c r="G87" s="11">
        <v>3100</v>
      </c>
      <c r="H87" s="11">
        <v>2400</v>
      </c>
      <c r="I87" s="11">
        <v>1600</v>
      </c>
      <c r="J87" s="11">
        <v>800</v>
      </c>
    </row>
    <row r="88" spans="1:10" s="42" customFormat="1" ht="21.75" customHeight="1">
      <c r="A88" s="10" t="s">
        <v>173</v>
      </c>
      <c r="B88" s="10" t="s">
        <v>191</v>
      </c>
      <c r="C88" s="11">
        <v>5700</v>
      </c>
      <c r="D88" s="11">
        <v>4800</v>
      </c>
      <c r="E88" s="40">
        <f t="shared" si="4"/>
        <v>2900</v>
      </c>
      <c r="F88" s="40">
        <f t="shared" si="5"/>
        <v>1900</v>
      </c>
      <c r="G88" s="11">
        <v>5100</v>
      </c>
      <c r="H88" s="11">
        <v>4200</v>
      </c>
      <c r="I88" s="11">
        <v>2600</v>
      </c>
      <c r="J88" s="11">
        <v>1600</v>
      </c>
    </row>
    <row r="89" spans="1:10" s="42" customFormat="1" ht="21.75" customHeight="1">
      <c r="A89" s="10" t="s">
        <v>173</v>
      </c>
      <c r="B89" s="10" t="s">
        <v>192</v>
      </c>
      <c r="C89" s="11">
        <v>1100</v>
      </c>
      <c r="D89" s="11">
        <v>900</v>
      </c>
      <c r="E89" s="40">
        <f t="shared" si="4"/>
        <v>600</v>
      </c>
      <c r="F89" s="40">
        <f t="shared" si="5"/>
        <v>300</v>
      </c>
      <c r="G89" s="11">
        <v>1000</v>
      </c>
      <c r="H89" s="11">
        <v>800</v>
      </c>
      <c r="I89" s="11">
        <v>500</v>
      </c>
      <c r="J89" s="11">
        <v>300</v>
      </c>
    </row>
    <row r="90" spans="1:10" s="42" customFormat="1" ht="21.75" customHeight="1">
      <c r="A90" s="10" t="s">
        <v>173</v>
      </c>
      <c r="B90" s="10" t="s">
        <v>193</v>
      </c>
      <c r="C90" s="11">
        <v>1700</v>
      </c>
      <c r="D90" s="11">
        <v>1500</v>
      </c>
      <c r="E90" s="40">
        <f t="shared" si="4"/>
        <v>900</v>
      </c>
      <c r="F90" s="40">
        <f t="shared" si="5"/>
        <v>600</v>
      </c>
      <c r="G90" s="11">
        <v>1500</v>
      </c>
      <c r="H90" s="11">
        <v>1300</v>
      </c>
      <c r="I90" s="11">
        <v>800</v>
      </c>
      <c r="J90" s="11">
        <v>500</v>
      </c>
    </row>
    <row r="91" spans="1:10" s="42" customFormat="1" ht="21.75" customHeight="1">
      <c r="A91" s="10" t="s">
        <v>173</v>
      </c>
      <c r="B91" s="10" t="s">
        <v>194</v>
      </c>
      <c r="C91" s="11">
        <v>2400</v>
      </c>
      <c r="D91" s="11">
        <v>2200</v>
      </c>
      <c r="E91" s="40">
        <f t="shared" si="4"/>
        <v>1200</v>
      </c>
      <c r="F91" s="40">
        <f t="shared" si="5"/>
        <v>1000</v>
      </c>
      <c r="G91" s="11">
        <v>2100</v>
      </c>
      <c r="H91" s="11">
        <v>1900</v>
      </c>
      <c r="I91" s="11">
        <v>1100</v>
      </c>
      <c r="J91" s="11">
        <v>800</v>
      </c>
    </row>
    <row r="92" spans="1:10" s="42" customFormat="1" ht="21.75" customHeight="1">
      <c r="A92" s="10" t="s">
        <v>173</v>
      </c>
      <c r="B92" s="10" t="s">
        <v>195</v>
      </c>
      <c r="C92" s="11">
        <v>4500</v>
      </c>
      <c r="D92" s="11">
        <v>4100</v>
      </c>
      <c r="E92" s="40">
        <f t="shared" si="4"/>
        <v>2300</v>
      </c>
      <c r="F92" s="40">
        <f t="shared" si="5"/>
        <v>1800</v>
      </c>
      <c r="G92" s="11">
        <v>4000</v>
      </c>
      <c r="H92" s="11">
        <v>3600</v>
      </c>
      <c r="I92" s="11">
        <v>2000</v>
      </c>
      <c r="J92" s="11">
        <v>1600</v>
      </c>
    </row>
    <row r="93" spans="1:10" s="42" customFormat="1" ht="21.75" customHeight="1">
      <c r="A93" s="10" t="s">
        <v>173</v>
      </c>
      <c r="B93" s="10" t="s">
        <v>196</v>
      </c>
      <c r="C93" s="11">
        <v>500</v>
      </c>
      <c r="D93" s="11">
        <v>400</v>
      </c>
      <c r="E93" s="40">
        <f t="shared" si="4"/>
        <v>300</v>
      </c>
      <c r="F93" s="40">
        <f t="shared" si="5"/>
        <v>100</v>
      </c>
      <c r="G93" s="11">
        <v>400</v>
      </c>
      <c r="H93" s="11">
        <v>300</v>
      </c>
      <c r="I93" s="11">
        <v>200</v>
      </c>
      <c r="J93" s="11">
        <v>100</v>
      </c>
    </row>
    <row r="94" spans="1:10" s="42" customFormat="1" ht="21.75" customHeight="1">
      <c r="A94" s="10" t="s">
        <v>173</v>
      </c>
      <c r="B94" s="10" t="s">
        <v>197</v>
      </c>
      <c r="C94" s="11">
        <v>1100</v>
      </c>
      <c r="D94" s="11">
        <v>900</v>
      </c>
      <c r="E94" s="40">
        <f t="shared" si="4"/>
        <v>600</v>
      </c>
      <c r="F94" s="40">
        <f t="shared" si="5"/>
        <v>300</v>
      </c>
      <c r="G94" s="11">
        <v>1000</v>
      </c>
      <c r="H94" s="11">
        <v>800</v>
      </c>
      <c r="I94" s="11">
        <v>500</v>
      </c>
      <c r="J94" s="11">
        <v>300</v>
      </c>
    </row>
    <row r="95" spans="1:10" s="42" customFormat="1" ht="21.75" customHeight="1">
      <c r="A95" s="10" t="s">
        <v>173</v>
      </c>
      <c r="B95" s="10" t="s">
        <v>198</v>
      </c>
      <c r="C95" s="11">
        <v>3900</v>
      </c>
      <c r="D95" s="11">
        <v>3300</v>
      </c>
      <c r="E95" s="40">
        <f t="shared" si="4"/>
        <v>2000</v>
      </c>
      <c r="F95" s="40">
        <f t="shared" si="5"/>
        <v>1300</v>
      </c>
      <c r="G95" s="11">
        <v>3500</v>
      </c>
      <c r="H95" s="11">
        <v>2900</v>
      </c>
      <c r="I95" s="11">
        <v>1800</v>
      </c>
      <c r="J95" s="11">
        <v>1100</v>
      </c>
    </row>
    <row r="96" spans="1:10" s="42" customFormat="1" ht="21.75" customHeight="1">
      <c r="A96" s="10" t="s">
        <v>173</v>
      </c>
      <c r="B96" s="10" t="s">
        <v>199</v>
      </c>
      <c r="C96" s="11">
        <v>700</v>
      </c>
      <c r="D96" s="11">
        <v>500</v>
      </c>
      <c r="E96" s="40">
        <f t="shared" si="4"/>
        <v>400</v>
      </c>
      <c r="F96" s="40">
        <f t="shared" si="5"/>
        <v>100</v>
      </c>
      <c r="G96" s="11">
        <v>600</v>
      </c>
      <c r="H96" s="11">
        <v>400</v>
      </c>
      <c r="I96" s="11">
        <v>300</v>
      </c>
      <c r="J96" s="11">
        <v>100</v>
      </c>
    </row>
    <row r="97" spans="1:10" s="42" customFormat="1" ht="21.75" customHeight="1">
      <c r="A97" s="10" t="s">
        <v>173</v>
      </c>
      <c r="B97" s="10" t="s">
        <v>200</v>
      </c>
      <c r="C97" s="11">
        <v>3000</v>
      </c>
      <c r="D97" s="11">
        <v>2400</v>
      </c>
      <c r="E97" s="40">
        <f t="shared" si="4"/>
        <v>1500</v>
      </c>
      <c r="F97" s="40">
        <f t="shared" si="5"/>
        <v>900</v>
      </c>
      <c r="G97" s="11">
        <v>2600</v>
      </c>
      <c r="H97" s="11">
        <v>2100</v>
      </c>
      <c r="I97" s="11">
        <v>1300</v>
      </c>
      <c r="J97" s="11">
        <v>800</v>
      </c>
    </row>
    <row r="98" spans="1:10" s="42" customFormat="1" ht="21.75" customHeight="1">
      <c r="A98" s="10" t="s">
        <v>173</v>
      </c>
      <c r="B98" s="10" t="s">
        <v>201</v>
      </c>
      <c r="C98" s="11">
        <v>2400</v>
      </c>
      <c r="D98" s="11">
        <v>2100</v>
      </c>
      <c r="E98" s="40">
        <f t="shared" si="4"/>
        <v>1200</v>
      </c>
      <c r="F98" s="40">
        <f t="shared" si="5"/>
        <v>900</v>
      </c>
      <c r="G98" s="11">
        <v>2100</v>
      </c>
      <c r="H98" s="11">
        <v>1800</v>
      </c>
      <c r="I98" s="11">
        <v>1100</v>
      </c>
      <c r="J98" s="11">
        <v>700</v>
      </c>
    </row>
    <row r="99" spans="1:10" s="42" customFormat="1" ht="21.75" customHeight="1">
      <c r="A99" s="10" t="s">
        <v>202</v>
      </c>
      <c r="B99" s="10" t="s">
        <v>203</v>
      </c>
      <c r="C99" s="14">
        <v>1700</v>
      </c>
      <c r="D99" s="14">
        <v>1500</v>
      </c>
      <c r="E99" s="40">
        <f t="shared" si="4"/>
        <v>900</v>
      </c>
      <c r="F99" s="41">
        <f t="shared" si="5"/>
        <v>600</v>
      </c>
      <c r="G99" s="14">
        <v>1500</v>
      </c>
      <c r="H99" s="14">
        <v>1300</v>
      </c>
      <c r="I99" s="11">
        <v>800</v>
      </c>
      <c r="J99" s="14">
        <v>500</v>
      </c>
    </row>
    <row r="100" spans="1:10" s="42" customFormat="1" ht="21.75" customHeight="1">
      <c r="A100" s="10" t="s">
        <v>202</v>
      </c>
      <c r="B100" s="10" t="s">
        <v>204</v>
      </c>
      <c r="C100" s="11">
        <v>2300</v>
      </c>
      <c r="D100" s="11">
        <v>1900</v>
      </c>
      <c r="E100" s="40">
        <f t="shared" si="4"/>
        <v>1200</v>
      </c>
      <c r="F100" s="40">
        <f t="shared" si="5"/>
        <v>700</v>
      </c>
      <c r="G100" s="11">
        <v>2000</v>
      </c>
      <c r="H100" s="11">
        <v>1700</v>
      </c>
      <c r="I100" s="11">
        <v>1000</v>
      </c>
      <c r="J100" s="11">
        <v>700</v>
      </c>
    </row>
    <row r="101" spans="1:10" s="42" customFormat="1" ht="21.75" customHeight="1">
      <c r="A101" s="10" t="s">
        <v>202</v>
      </c>
      <c r="B101" s="10" t="s">
        <v>205</v>
      </c>
      <c r="C101" s="11">
        <v>3900</v>
      </c>
      <c r="D101" s="11">
        <v>3400</v>
      </c>
      <c r="E101" s="40">
        <f t="shared" si="4"/>
        <v>2000</v>
      </c>
      <c r="F101" s="40">
        <f>D101-E101</f>
        <v>1400</v>
      </c>
      <c r="G101" s="11">
        <v>3500</v>
      </c>
      <c r="H101" s="11">
        <v>3000</v>
      </c>
      <c r="I101" s="11">
        <v>1800</v>
      </c>
      <c r="J101" s="11">
        <v>1200</v>
      </c>
    </row>
    <row r="102" spans="1:6" s="42" customFormat="1" ht="15" customHeight="1">
      <c r="A102" s="1"/>
      <c r="B102" s="1"/>
      <c r="C102" s="2"/>
      <c r="D102" s="2"/>
      <c r="E102" s="2"/>
      <c r="F102" s="2"/>
    </row>
  </sheetData>
  <mergeCells count="12">
    <mergeCell ref="A5:A6"/>
    <mergeCell ref="B5:B6"/>
    <mergeCell ref="C5:F5"/>
    <mergeCell ref="G5:J5"/>
    <mergeCell ref="A48:A49"/>
    <mergeCell ref="B48:B49"/>
    <mergeCell ref="C48:F48"/>
    <mergeCell ref="G48:J48"/>
    <mergeCell ref="A69:A70"/>
    <mergeCell ref="B69:B70"/>
    <mergeCell ref="C69:F69"/>
    <mergeCell ref="G69:J6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6"/>
  <sheetViews>
    <sheetView tabSelected="1" workbookViewId="0" topLeftCell="A64">
      <selection activeCell="C4" sqref="C4"/>
    </sheetView>
  </sheetViews>
  <sheetFormatPr defaultColWidth="8.88671875" defaultRowHeight="18.75" customHeight="1"/>
  <cols>
    <col min="1" max="1" width="16.21484375" style="17" customWidth="1"/>
    <col min="2" max="2" width="14.21484375" style="17" customWidth="1"/>
    <col min="3" max="3" width="10.21484375" style="17" bestFit="1" customWidth="1"/>
    <col min="4" max="4" width="13.21484375" style="17" bestFit="1" customWidth="1"/>
    <col min="5" max="5" width="10.99609375" style="17" customWidth="1"/>
    <col min="6" max="6" width="14.4453125" style="17" customWidth="1"/>
    <col min="7" max="16384" width="8.88671875" style="17" customWidth="1"/>
  </cols>
  <sheetData>
    <row r="1" spans="1:6" s="16" customFormat="1" ht="45.75" customHeight="1">
      <c r="A1" s="55" t="s">
        <v>252</v>
      </c>
      <c r="B1" s="55"/>
      <c r="C1" s="55"/>
      <c r="D1" s="55"/>
      <c r="E1" s="55"/>
      <c r="F1" s="55"/>
    </row>
    <row r="2" spans="1:6" ht="18.75" customHeight="1">
      <c r="A2" s="6" t="s">
        <v>49</v>
      </c>
      <c r="B2" s="7"/>
      <c r="C2" s="8"/>
      <c r="D2" s="8"/>
      <c r="E2" s="8"/>
      <c r="F2" s="9"/>
    </row>
    <row r="3" spans="1:6" s="15" customFormat="1" ht="20.25" customHeight="1">
      <c r="A3" s="10" t="s">
        <v>4</v>
      </c>
      <c r="B3" s="10" t="s">
        <v>5</v>
      </c>
      <c r="C3" s="11" t="s">
        <v>6</v>
      </c>
      <c r="D3" s="11" t="s">
        <v>7</v>
      </c>
      <c r="E3" s="11" t="s">
        <v>8</v>
      </c>
      <c r="F3" s="12" t="s">
        <v>9</v>
      </c>
    </row>
    <row r="4" spans="1:6" s="16" customFormat="1" ht="20.25" customHeight="1">
      <c r="A4" s="10" t="s">
        <v>47</v>
      </c>
      <c r="B4" s="10" t="s">
        <v>39</v>
      </c>
      <c r="C4" s="11">
        <v>6000</v>
      </c>
      <c r="D4" s="11">
        <v>4600</v>
      </c>
      <c r="E4" s="40">
        <f aca="true" t="shared" si="0" ref="E4:E34">ROUNDUP(C4*50%,-2)</f>
        <v>3000</v>
      </c>
      <c r="F4" s="40">
        <f aca="true" t="shared" si="1" ref="F4:F33">D4-E4</f>
        <v>1600</v>
      </c>
    </row>
    <row r="5" spans="1:6" s="16" customFormat="1" ht="20.25" customHeight="1">
      <c r="A5" s="10" t="s">
        <v>50</v>
      </c>
      <c r="B5" s="10" t="s">
        <v>41</v>
      </c>
      <c r="C5" s="11">
        <v>7000</v>
      </c>
      <c r="D5" s="11">
        <v>5400</v>
      </c>
      <c r="E5" s="40">
        <f t="shared" si="0"/>
        <v>3500</v>
      </c>
      <c r="F5" s="40">
        <f t="shared" si="1"/>
        <v>1900</v>
      </c>
    </row>
    <row r="6" spans="1:6" s="16" customFormat="1" ht="20.25" customHeight="1">
      <c r="A6" s="10"/>
      <c r="B6" s="10" t="s">
        <v>42</v>
      </c>
      <c r="C6" s="11">
        <v>7600</v>
      </c>
      <c r="D6" s="11">
        <v>6000</v>
      </c>
      <c r="E6" s="40">
        <f t="shared" si="0"/>
        <v>3800</v>
      </c>
      <c r="F6" s="40">
        <f t="shared" si="1"/>
        <v>2200</v>
      </c>
    </row>
    <row r="7" spans="1:6" s="16" customFormat="1" ht="20.25" customHeight="1">
      <c r="A7" s="10"/>
      <c r="B7" s="10" t="s">
        <v>44</v>
      </c>
      <c r="C7" s="11">
        <v>9400</v>
      </c>
      <c r="D7" s="11">
        <v>7200</v>
      </c>
      <c r="E7" s="40">
        <f t="shared" si="0"/>
        <v>4700</v>
      </c>
      <c r="F7" s="40">
        <f t="shared" si="1"/>
        <v>2500</v>
      </c>
    </row>
    <row r="8" spans="1:6" s="16" customFormat="1" ht="20.25" customHeight="1">
      <c r="A8" s="10"/>
      <c r="B8" s="10" t="s">
        <v>45</v>
      </c>
      <c r="C8" s="11">
        <v>9500</v>
      </c>
      <c r="D8" s="11">
        <v>7600</v>
      </c>
      <c r="E8" s="40">
        <f t="shared" si="0"/>
        <v>4800</v>
      </c>
      <c r="F8" s="40">
        <f t="shared" si="1"/>
        <v>2800</v>
      </c>
    </row>
    <row r="9" spans="1:6" s="16" customFormat="1" ht="20.25" customHeight="1">
      <c r="A9" s="10" t="s">
        <v>51</v>
      </c>
      <c r="B9" s="10" t="s">
        <v>46</v>
      </c>
      <c r="C9" s="11">
        <v>9800</v>
      </c>
      <c r="D9" s="11">
        <v>8200</v>
      </c>
      <c r="E9" s="40">
        <f t="shared" si="0"/>
        <v>4900</v>
      </c>
      <c r="F9" s="40">
        <f t="shared" si="1"/>
        <v>3300</v>
      </c>
    </row>
    <row r="10" spans="1:6" s="16" customFormat="1" ht="20.25" customHeight="1">
      <c r="A10" s="10"/>
      <c r="B10" s="10" t="s">
        <v>47</v>
      </c>
      <c r="C10" s="11">
        <v>11200</v>
      </c>
      <c r="D10" s="11">
        <v>9400</v>
      </c>
      <c r="E10" s="40">
        <f t="shared" si="0"/>
        <v>5600</v>
      </c>
      <c r="F10" s="40">
        <f t="shared" si="1"/>
        <v>3800</v>
      </c>
    </row>
    <row r="11" spans="1:6" s="16" customFormat="1" ht="20.25" customHeight="1">
      <c r="A11" s="10"/>
      <c r="B11" s="10" t="s">
        <v>14</v>
      </c>
      <c r="C11" s="11">
        <v>1100</v>
      </c>
      <c r="D11" s="11">
        <v>900</v>
      </c>
      <c r="E11" s="40">
        <f t="shared" si="0"/>
        <v>600</v>
      </c>
      <c r="F11" s="40">
        <f t="shared" si="1"/>
        <v>300</v>
      </c>
    </row>
    <row r="12" spans="1:6" s="16" customFormat="1" ht="20.25" customHeight="1">
      <c r="A12" s="10"/>
      <c r="B12" s="10" t="s">
        <v>20</v>
      </c>
      <c r="C12" s="11">
        <v>2400</v>
      </c>
      <c r="D12" s="11">
        <v>1600</v>
      </c>
      <c r="E12" s="40">
        <f t="shared" si="0"/>
        <v>1200</v>
      </c>
      <c r="F12" s="40">
        <f t="shared" si="1"/>
        <v>400</v>
      </c>
    </row>
    <row r="13" spans="1:6" s="16" customFormat="1" ht="20.25" customHeight="1">
      <c r="A13" s="10"/>
      <c r="B13" s="10" t="s">
        <v>30</v>
      </c>
      <c r="C13" s="11">
        <v>3300</v>
      </c>
      <c r="D13" s="11">
        <v>2500</v>
      </c>
      <c r="E13" s="40">
        <f t="shared" si="0"/>
        <v>1700</v>
      </c>
      <c r="F13" s="40">
        <f t="shared" si="1"/>
        <v>800</v>
      </c>
    </row>
    <row r="14" spans="1:6" s="16" customFormat="1" ht="20.25" customHeight="1">
      <c r="A14" s="10"/>
      <c r="B14" s="10" t="s">
        <v>32</v>
      </c>
      <c r="C14" s="11">
        <v>3600</v>
      </c>
      <c r="D14" s="11">
        <v>2900</v>
      </c>
      <c r="E14" s="40">
        <f t="shared" si="0"/>
        <v>1800</v>
      </c>
      <c r="F14" s="40">
        <f t="shared" si="1"/>
        <v>1100</v>
      </c>
    </row>
    <row r="15" spans="1:6" s="16" customFormat="1" ht="20.25" customHeight="1">
      <c r="A15" s="10"/>
      <c r="B15" s="10" t="s">
        <v>35</v>
      </c>
      <c r="C15" s="11">
        <v>4100</v>
      </c>
      <c r="D15" s="11">
        <v>3600</v>
      </c>
      <c r="E15" s="40">
        <f t="shared" si="0"/>
        <v>2100</v>
      </c>
      <c r="F15" s="40">
        <f t="shared" si="1"/>
        <v>1500</v>
      </c>
    </row>
    <row r="16" spans="1:6" s="16" customFormat="1" ht="20.25" customHeight="1">
      <c r="A16" s="10"/>
      <c r="B16" s="10" t="s">
        <v>40</v>
      </c>
      <c r="C16" s="11">
        <v>6500</v>
      </c>
      <c r="D16" s="11">
        <v>5400</v>
      </c>
      <c r="E16" s="40">
        <f t="shared" si="0"/>
        <v>3300</v>
      </c>
      <c r="F16" s="40">
        <f t="shared" si="1"/>
        <v>2100</v>
      </c>
    </row>
    <row r="17" spans="1:6" s="16" customFormat="1" ht="20.25" customHeight="1">
      <c r="A17" s="10"/>
      <c r="B17" s="10" t="s">
        <v>15</v>
      </c>
      <c r="C17" s="11">
        <v>1100</v>
      </c>
      <c r="D17" s="11">
        <v>900</v>
      </c>
      <c r="E17" s="40">
        <f t="shared" si="0"/>
        <v>600</v>
      </c>
      <c r="F17" s="40">
        <f t="shared" si="1"/>
        <v>300</v>
      </c>
    </row>
    <row r="18" spans="1:6" s="16" customFormat="1" ht="20.25" customHeight="1">
      <c r="A18" s="10"/>
      <c r="B18" s="10" t="s">
        <v>23</v>
      </c>
      <c r="C18" s="11">
        <v>2300</v>
      </c>
      <c r="D18" s="11">
        <v>2100</v>
      </c>
      <c r="E18" s="40">
        <f t="shared" si="0"/>
        <v>1200</v>
      </c>
      <c r="F18" s="40">
        <f t="shared" si="1"/>
        <v>900</v>
      </c>
    </row>
    <row r="19" spans="1:6" s="16" customFormat="1" ht="20.25" customHeight="1">
      <c r="A19" s="10"/>
      <c r="B19" s="10" t="s">
        <v>26</v>
      </c>
      <c r="C19" s="11">
        <v>2800</v>
      </c>
      <c r="D19" s="11">
        <v>2300</v>
      </c>
      <c r="E19" s="40">
        <f t="shared" si="0"/>
        <v>1400</v>
      </c>
      <c r="F19" s="40">
        <f t="shared" si="1"/>
        <v>900</v>
      </c>
    </row>
    <row r="20" spans="1:6" s="16" customFormat="1" ht="20.25" customHeight="1">
      <c r="A20" s="10"/>
      <c r="B20" s="10" t="s">
        <v>31</v>
      </c>
      <c r="C20" s="11">
        <v>3500</v>
      </c>
      <c r="D20" s="11">
        <v>2800</v>
      </c>
      <c r="E20" s="40">
        <f t="shared" si="0"/>
        <v>1800</v>
      </c>
      <c r="F20" s="40">
        <f t="shared" si="1"/>
        <v>1000</v>
      </c>
    </row>
    <row r="21" spans="1:6" s="16" customFormat="1" ht="20.25" customHeight="1">
      <c r="A21" s="10"/>
      <c r="B21" s="10" t="s">
        <v>37</v>
      </c>
      <c r="C21" s="11">
        <v>5700</v>
      </c>
      <c r="D21" s="11">
        <v>4800</v>
      </c>
      <c r="E21" s="40">
        <f t="shared" si="0"/>
        <v>2900</v>
      </c>
      <c r="F21" s="40">
        <f t="shared" si="1"/>
        <v>1900</v>
      </c>
    </row>
    <row r="22" spans="1:6" s="16" customFormat="1" ht="20.25" customHeight="1">
      <c r="A22" s="10"/>
      <c r="B22" s="10" t="s">
        <v>16</v>
      </c>
      <c r="C22" s="11">
        <v>1100</v>
      </c>
      <c r="D22" s="11">
        <v>900</v>
      </c>
      <c r="E22" s="40">
        <f t="shared" si="0"/>
        <v>600</v>
      </c>
      <c r="F22" s="40">
        <f t="shared" si="1"/>
        <v>300</v>
      </c>
    </row>
    <row r="23" spans="1:6" s="16" customFormat="1" ht="20.25" customHeight="1">
      <c r="A23" s="10"/>
      <c r="B23" s="10" t="s">
        <v>18</v>
      </c>
      <c r="C23" s="11">
        <v>1700</v>
      </c>
      <c r="D23" s="11">
        <v>1500</v>
      </c>
      <c r="E23" s="40">
        <f t="shared" si="0"/>
        <v>900</v>
      </c>
      <c r="F23" s="40">
        <f t="shared" si="1"/>
        <v>600</v>
      </c>
    </row>
    <row r="24" spans="1:6" s="16" customFormat="1" ht="20.25" customHeight="1">
      <c r="A24" s="10"/>
      <c r="B24" s="10" t="s">
        <v>24</v>
      </c>
      <c r="C24" s="11">
        <v>2400</v>
      </c>
      <c r="D24" s="11">
        <v>2200</v>
      </c>
      <c r="E24" s="40">
        <f t="shared" si="0"/>
        <v>1200</v>
      </c>
      <c r="F24" s="40">
        <f t="shared" si="1"/>
        <v>1000</v>
      </c>
    </row>
    <row r="25" spans="1:6" s="16" customFormat="1" ht="20.25" customHeight="1">
      <c r="A25" s="10"/>
      <c r="B25" s="10" t="s">
        <v>36</v>
      </c>
      <c r="C25" s="11">
        <v>4500</v>
      </c>
      <c r="D25" s="11">
        <v>4100</v>
      </c>
      <c r="E25" s="40">
        <f t="shared" si="0"/>
        <v>2300</v>
      </c>
      <c r="F25" s="40">
        <f t="shared" si="1"/>
        <v>1800</v>
      </c>
    </row>
    <row r="26" spans="1:6" s="16" customFormat="1" ht="20.25" customHeight="1">
      <c r="A26" s="10"/>
      <c r="B26" s="10" t="s">
        <v>10</v>
      </c>
      <c r="C26" s="11">
        <v>500</v>
      </c>
      <c r="D26" s="11">
        <v>400</v>
      </c>
      <c r="E26" s="40">
        <f t="shared" si="0"/>
        <v>300</v>
      </c>
      <c r="F26" s="40">
        <f t="shared" si="1"/>
        <v>100</v>
      </c>
    </row>
    <row r="27" spans="1:6" s="16" customFormat="1" ht="20.25" customHeight="1">
      <c r="A27" s="10"/>
      <c r="B27" s="10" t="s">
        <v>17</v>
      </c>
      <c r="C27" s="11">
        <v>1100</v>
      </c>
      <c r="D27" s="11">
        <v>900</v>
      </c>
      <c r="E27" s="40">
        <f t="shared" si="0"/>
        <v>600</v>
      </c>
      <c r="F27" s="40">
        <f t="shared" si="1"/>
        <v>300</v>
      </c>
    </row>
    <row r="28" spans="1:6" s="16" customFormat="1" ht="20.25" customHeight="1">
      <c r="A28" s="10"/>
      <c r="B28" s="10" t="s">
        <v>34</v>
      </c>
      <c r="C28" s="11">
        <v>3900</v>
      </c>
      <c r="D28" s="11">
        <v>3300</v>
      </c>
      <c r="E28" s="40">
        <f t="shared" si="0"/>
        <v>2000</v>
      </c>
      <c r="F28" s="40">
        <f t="shared" si="1"/>
        <v>1300</v>
      </c>
    </row>
    <row r="29" spans="1:6" s="16" customFormat="1" ht="20.25" customHeight="1">
      <c r="A29" s="10"/>
      <c r="B29" s="10" t="s">
        <v>12</v>
      </c>
      <c r="C29" s="11">
        <v>700</v>
      </c>
      <c r="D29" s="11">
        <v>500</v>
      </c>
      <c r="E29" s="40">
        <f t="shared" si="0"/>
        <v>400</v>
      </c>
      <c r="F29" s="40">
        <f t="shared" si="1"/>
        <v>100</v>
      </c>
    </row>
    <row r="30" spans="1:6" s="16" customFormat="1" ht="20.25" customHeight="1">
      <c r="A30" s="10"/>
      <c r="B30" s="10" t="s">
        <v>28</v>
      </c>
      <c r="C30" s="11">
        <v>3000</v>
      </c>
      <c r="D30" s="11">
        <v>2400</v>
      </c>
      <c r="E30" s="40">
        <f t="shared" si="0"/>
        <v>1500</v>
      </c>
      <c r="F30" s="40">
        <f t="shared" si="1"/>
        <v>900</v>
      </c>
    </row>
    <row r="31" spans="1:6" s="16" customFormat="1" ht="20.25" customHeight="1">
      <c r="A31" s="10"/>
      <c r="B31" s="10" t="s">
        <v>25</v>
      </c>
      <c r="C31" s="11">
        <v>2400</v>
      </c>
      <c r="D31" s="11">
        <v>2100</v>
      </c>
      <c r="E31" s="40">
        <f t="shared" si="0"/>
        <v>1200</v>
      </c>
      <c r="F31" s="40">
        <f t="shared" si="1"/>
        <v>900</v>
      </c>
    </row>
    <row r="32" spans="1:6" s="16" customFormat="1" ht="20.25" customHeight="1">
      <c r="A32" s="10" t="s">
        <v>3</v>
      </c>
      <c r="B32" s="10" t="s">
        <v>19</v>
      </c>
      <c r="C32" s="14">
        <v>1700</v>
      </c>
      <c r="D32" s="14">
        <v>1500</v>
      </c>
      <c r="E32" s="40">
        <f t="shared" si="0"/>
        <v>900</v>
      </c>
      <c r="F32" s="41">
        <f t="shared" si="1"/>
        <v>600</v>
      </c>
    </row>
    <row r="33" spans="1:6" s="16" customFormat="1" ht="20.25" customHeight="1">
      <c r="A33" s="10" t="s">
        <v>52</v>
      </c>
      <c r="B33" s="10" t="s">
        <v>22</v>
      </c>
      <c r="C33" s="11">
        <v>2300</v>
      </c>
      <c r="D33" s="11">
        <v>1900</v>
      </c>
      <c r="E33" s="40">
        <f t="shared" si="0"/>
        <v>1200</v>
      </c>
      <c r="F33" s="40">
        <f t="shared" si="1"/>
        <v>700</v>
      </c>
    </row>
    <row r="34" spans="1:6" s="16" customFormat="1" ht="20.25" customHeight="1">
      <c r="A34" s="10"/>
      <c r="B34" s="10" t="s">
        <v>3</v>
      </c>
      <c r="C34" s="11">
        <v>3900</v>
      </c>
      <c r="D34" s="11">
        <v>3400</v>
      </c>
      <c r="E34" s="40">
        <f t="shared" si="0"/>
        <v>2000</v>
      </c>
      <c r="F34" s="40">
        <f>D34-E34</f>
        <v>1400</v>
      </c>
    </row>
    <row r="35" spans="1:6" s="16" customFormat="1" ht="18.75" customHeight="1">
      <c r="A35" s="1"/>
      <c r="B35" s="1"/>
      <c r="C35" s="2"/>
      <c r="D35" s="2"/>
      <c r="E35" s="2"/>
      <c r="F35" s="2"/>
    </row>
    <row r="36" spans="1:6" ht="18.75" customHeight="1">
      <c r="A36" s="51" t="s">
        <v>251</v>
      </c>
      <c r="B36" s="53" t="s">
        <v>250</v>
      </c>
      <c r="C36" s="50" t="s">
        <v>249</v>
      </c>
      <c r="D36" s="50" t="s">
        <v>248</v>
      </c>
      <c r="E36" s="50" t="s">
        <v>247</v>
      </c>
      <c r="F36" s="50" t="s">
        <v>246</v>
      </c>
    </row>
    <row r="37" spans="1:6" ht="18.75" customHeight="1">
      <c r="A37" s="51"/>
      <c r="B37" s="54"/>
      <c r="C37" s="50" t="s">
        <v>245</v>
      </c>
      <c r="D37" s="50" t="s">
        <v>245</v>
      </c>
      <c r="E37" s="50" t="s">
        <v>244</v>
      </c>
      <c r="F37" s="50" t="s">
        <v>243</v>
      </c>
    </row>
    <row r="38" spans="1:6" ht="18.75" customHeight="1">
      <c r="A38" s="21" t="s">
        <v>242</v>
      </c>
      <c r="B38" s="50" t="s">
        <v>206</v>
      </c>
      <c r="C38" s="49">
        <v>4500</v>
      </c>
      <c r="D38" s="49">
        <v>4000</v>
      </c>
      <c r="E38" s="49">
        <v>2300</v>
      </c>
      <c r="F38" s="49">
        <v>1700</v>
      </c>
    </row>
    <row r="39" spans="1:6" ht="18.75" customHeight="1">
      <c r="A39" s="21"/>
      <c r="B39" s="50" t="s">
        <v>207</v>
      </c>
      <c r="C39" s="49">
        <v>4500</v>
      </c>
      <c r="D39" s="49">
        <v>4000</v>
      </c>
      <c r="E39" s="49">
        <v>2300</v>
      </c>
      <c r="F39" s="49">
        <v>1700</v>
      </c>
    </row>
    <row r="40" spans="1:6" ht="18.75" customHeight="1">
      <c r="A40" s="21"/>
      <c r="B40" s="50" t="s">
        <v>208</v>
      </c>
      <c r="C40" s="49">
        <v>4500</v>
      </c>
      <c r="D40" s="49">
        <v>4000</v>
      </c>
      <c r="E40" s="49">
        <v>2300</v>
      </c>
      <c r="F40" s="49">
        <v>1700</v>
      </c>
    </row>
    <row r="41" spans="1:6" ht="18.75" customHeight="1">
      <c r="A41" s="21"/>
      <c r="B41" s="50" t="s">
        <v>209</v>
      </c>
      <c r="C41" s="49">
        <v>4500</v>
      </c>
      <c r="D41" s="49">
        <v>4000</v>
      </c>
      <c r="E41" s="49">
        <v>2300</v>
      </c>
      <c r="F41" s="49">
        <v>1700</v>
      </c>
    </row>
    <row r="42" spans="1:6" ht="18.75" customHeight="1">
      <c r="A42" s="21"/>
      <c r="B42" s="50" t="s">
        <v>210</v>
      </c>
      <c r="C42" s="49">
        <v>4500</v>
      </c>
      <c r="D42" s="49">
        <v>4000</v>
      </c>
      <c r="E42" s="49">
        <v>2300</v>
      </c>
      <c r="F42" s="49">
        <v>1700</v>
      </c>
    </row>
    <row r="43" spans="1:6" ht="18.75" customHeight="1">
      <c r="A43" s="21"/>
      <c r="B43" s="50" t="s">
        <v>211</v>
      </c>
      <c r="C43" s="49">
        <v>4500</v>
      </c>
      <c r="D43" s="49">
        <v>4000</v>
      </c>
      <c r="E43" s="49">
        <v>2300</v>
      </c>
      <c r="F43" s="49">
        <v>1700</v>
      </c>
    </row>
    <row r="44" spans="1:6" ht="18.75" customHeight="1">
      <c r="A44" s="21"/>
      <c r="B44" s="50" t="s">
        <v>212</v>
      </c>
      <c r="C44" s="49">
        <v>4500</v>
      </c>
      <c r="D44" s="49">
        <v>4000</v>
      </c>
      <c r="E44" s="49">
        <v>2300</v>
      </c>
      <c r="F44" s="49">
        <v>1700</v>
      </c>
    </row>
    <row r="45" spans="1:6" ht="18.75" customHeight="1">
      <c r="A45" s="21"/>
      <c r="B45" s="50" t="s">
        <v>213</v>
      </c>
      <c r="C45" s="49">
        <v>4500</v>
      </c>
      <c r="D45" s="49">
        <v>4000</v>
      </c>
      <c r="E45" s="49">
        <v>2300</v>
      </c>
      <c r="F45" s="49">
        <v>1700</v>
      </c>
    </row>
    <row r="46" spans="1:6" ht="18.75" customHeight="1">
      <c r="A46" s="21"/>
      <c r="B46" s="50" t="s">
        <v>214</v>
      </c>
      <c r="C46" s="49">
        <v>2000</v>
      </c>
      <c r="D46" s="49">
        <v>1500</v>
      </c>
      <c r="E46" s="49">
        <v>1000</v>
      </c>
      <c r="F46" s="49">
        <v>500</v>
      </c>
    </row>
    <row r="47" spans="1:6" ht="18.75" customHeight="1">
      <c r="A47" s="21"/>
      <c r="B47" s="50" t="s">
        <v>215</v>
      </c>
      <c r="C47" s="49">
        <v>2000</v>
      </c>
      <c r="D47" s="49">
        <v>1500</v>
      </c>
      <c r="E47" s="49">
        <v>1000</v>
      </c>
      <c r="F47" s="49">
        <v>500</v>
      </c>
    </row>
    <row r="48" spans="1:6" ht="18.75" customHeight="1">
      <c r="A48" s="21"/>
      <c r="B48" s="50" t="s">
        <v>216</v>
      </c>
      <c r="C48" s="49">
        <v>2000</v>
      </c>
      <c r="D48" s="49">
        <v>1500</v>
      </c>
      <c r="E48" s="49">
        <v>1000</v>
      </c>
      <c r="F48" s="49">
        <v>500</v>
      </c>
    </row>
    <row r="49" spans="1:6" ht="18.75" customHeight="1">
      <c r="A49" s="21"/>
      <c r="B49" s="50" t="s">
        <v>217</v>
      </c>
      <c r="C49" s="49">
        <v>2000</v>
      </c>
      <c r="D49" s="49">
        <v>1500</v>
      </c>
      <c r="E49" s="49">
        <v>1000</v>
      </c>
      <c r="F49" s="49">
        <v>500</v>
      </c>
    </row>
    <row r="50" spans="1:6" ht="18.75" customHeight="1">
      <c r="A50" s="21"/>
      <c r="B50" s="50" t="s">
        <v>218</v>
      </c>
      <c r="C50" s="49">
        <v>2000</v>
      </c>
      <c r="D50" s="49">
        <v>1500</v>
      </c>
      <c r="E50" s="49">
        <v>1000</v>
      </c>
      <c r="F50" s="49">
        <v>500</v>
      </c>
    </row>
    <row r="51" spans="1:6" ht="18.75" customHeight="1">
      <c r="A51" s="21"/>
      <c r="B51" s="50" t="s">
        <v>219</v>
      </c>
      <c r="C51" s="49">
        <v>2000</v>
      </c>
      <c r="D51" s="49">
        <v>1500</v>
      </c>
      <c r="E51" s="49">
        <v>1000</v>
      </c>
      <c r="F51" s="49">
        <v>500</v>
      </c>
    </row>
    <row r="52" spans="1:6" ht="18.75" customHeight="1">
      <c r="A52" s="21"/>
      <c r="B52" s="50" t="s">
        <v>220</v>
      </c>
      <c r="C52" s="49">
        <v>2000</v>
      </c>
      <c r="D52" s="49">
        <v>1500</v>
      </c>
      <c r="E52" s="49">
        <v>1000</v>
      </c>
      <c r="F52" s="49">
        <v>500</v>
      </c>
    </row>
    <row r="53" spans="1:6" ht="18.75" customHeight="1">
      <c r="A53" s="21"/>
      <c r="B53" s="50" t="s">
        <v>221</v>
      </c>
      <c r="C53" s="49">
        <v>2000</v>
      </c>
      <c r="D53" s="49">
        <v>1500</v>
      </c>
      <c r="E53" s="49">
        <v>1000</v>
      </c>
      <c r="F53" s="49">
        <v>500</v>
      </c>
    </row>
    <row r="54" spans="1:6" ht="18.75" customHeight="1">
      <c r="A54" s="21"/>
      <c r="B54" s="50" t="s">
        <v>222</v>
      </c>
      <c r="C54" s="49">
        <v>2000</v>
      </c>
      <c r="D54" s="49">
        <v>1500</v>
      </c>
      <c r="E54" s="49">
        <v>1000</v>
      </c>
      <c r="F54" s="49">
        <v>500</v>
      </c>
    </row>
    <row r="55" spans="1:6" ht="18.75" customHeight="1">
      <c r="A55" s="21"/>
      <c r="B55" s="50" t="s">
        <v>223</v>
      </c>
      <c r="C55" s="49">
        <v>2000</v>
      </c>
      <c r="D55" s="49">
        <v>1500</v>
      </c>
      <c r="E55" s="49">
        <v>1000</v>
      </c>
      <c r="F55" s="49">
        <v>500</v>
      </c>
    </row>
    <row r="56" spans="1:6" ht="18.75" customHeight="1">
      <c r="A56" s="21"/>
      <c r="B56" s="50" t="s">
        <v>224</v>
      </c>
      <c r="C56" s="49">
        <v>2000</v>
      </c>
      <c r="D56" s="49">
        <v>1500</v>
      </c>
      <c r="E56" s="49">
        <v>1000</v>
      </c>
      <c r="F56" s="49">
        <v>500</v>
      </c>
    </row>
    <row r="57" spans="1:6" ht="18.75" customHeight="1">
      <c r="A57" s="21"/>
      <c r="B57" s="50" t="s">
        <v>225</v>
      </c>
      <c r="C57" s="49">
        <v>2000</v>
      </c>
      <c r="D57" s="49">
        <v>1500</v>
      </c>
      <c r="E57" s="49">
        <v>1000</v>
      </c>
      <c r="F57" s="49">
        <v>500</v>
      </c>
    </row>
    <row r="58" spans="1:6" ht="18.75" customHeight="1">
      <c r="A58" s="21"/>
      <c r="B58" s="50" t="s">
        <v>226</v>
      </c>
      <c r="C58" s="49">
        <v>2000</v>
      </c>
      <c r="D58" s="49">
        <v>1500</v>
      </c>
      <c r="E58" s="49">
        <v>1000</v>
      </c>
      <c r="F58" s="49">
        <v>500</v>
      </c>
    </row>
    <row r="59" spans="1:6" ht="18.75" customHeight="1">
      <c r="A59" s="21"/>
      <c r="B59" s="50" t="s">
        <v>227</v>
      </c>
      <c r="C59" s="49">
        <v>2000</v>
      </c>
      <c r="D59" s="49">
        <v>1500</v>
      </c>
      <c r="E59" s="49">
        <v>1000</v>
      </c>
      <c r="F59" s="49">
        <v>500</v>
      </c>
    </row>
    <row r="60" spans="1:6" ht="18.75" customHeight="1">
      <c r="A60" s="21"/>
      <c r="B60" s="50" t="s">
        <v>228</v>
      </c>
      <c r="C60" s="49">
        <v>2000</v>
      </c>
      <c r="D60" s="49">
        <v>1500</v>
      </c>
      <c r="E60" s="49">
        <v>1000</v>
      </c>
      <c r="F60" s="49">
        <v>500</v>
      </c>
    </row>
    <row r="61" spans="1:6" ht="18.75" customHeight="1">
      <c r="A61" s="21"/>
      <c r="B61" s="50" t="s">
        <v>229</v>
      </c>
      <c r="C61" s="49">
        <v>2000</v>
      </c>
      <c r="D61" s="49">
        <v>1500</v>
      </c>
      <c r="E61" s="49">
        <v>1000</v>
      </c>
      <c r="F61" s="49">
        <v>500</v>
      </c>
    </row>
    <row r="62" spans="1:6" ht="18.75" customHeight="1">
      <c r="A62" s="21"/>
      <c r="B62" s="50" t="s">
        <v>230</v>
      </c>
      <c r="C62" s="49">
        <v>2000</v>
      </c>
      <c r="D62" s="49">
        <v>1500</v>
      </c>
      <c r="E62" s="49">
        <v>1000</v>
      </c>
      <c r="F62" s="49">
        <v>500</v>
      </c>
    </row>
    <row r="63" spans="1:6" ht="18.75" customHeight="1">
      <c r="A63" s="21"/>
      <c r="B63" s="50" t="s">
        <v>231</v>
      </c>
      <c r="C63" s="49">
        <v>2000</v>
      </c>
      <c r="D63" s="49">
        <v>1500</v>
      </c>
      <c r="E63" s="49">
        <v>1000</v>
      </c>
      <c r="F63" s="49">
        <v>500</v>
      </c>
    </row>
    <row r="64" spans="1:6" ht="18.75" customHeight="1">
      <c r="A64" s="21"/>
      <c r="B64" s="50" t="s">
        <v>232</v>
      </c>
      <c r="C64" s="49">
        <v>2000</v>
      </c>
      <c r="D64" s="49">
        <v>1500</v>
      </c>
      <c r="E64" s="49">
        <v>1000</v>
      </c>
      <c r="F64" s="49">
        <v>500</v>
      </c>
    </row>
    <row r="65" spans="1:6" ht="18.75" customHeight="1">
      <c r="A65" s="21"/>
      <c r="B65" s="50" t="s">
        <v>233</v>
      </c>
      <c r="C65" s="49">
        <v>2000</v>
      </c>
      <c r="D65" s="49">
        <v>1500</v>
      </c>
      <c r="E65" s="49">
        <v>1000</v>
      </c>
      <c r="F65" s="49">
        <v>500</v>
      </c>
    </row>
    <row r="66" spans="1:6" ht="18.75" customHeight="1">
      <c r="A66" s="21"/>
      <c r="B66" s="50" t="s">
        <v>234</v>
      </c>
      <c r="C66" s="49">
        <v>2000</v>
      </c>
      <c r="D66" s="49">
        <v>1500</v>
      </c>
      <c r="E66" s="49">
        <v>1000</v>
      </c>
      <c r="F66" s="49">
        <v>500</v>
      </c>
    </row>
    <row r="67" spans="1:6" ht="18.75" customHeight="1">
      <c r="A67" s="21"/>
      <c r="B67" s="50" t="s">
        <v>235</v>
      </c>
      <c r="C67" s="49">
        <v>2000</v>
      </c>
      <c r="D67" s="49">
        <v>1500</v>
      </c>
      <c r="E67" s="49">
        <v>1000</v>
      </c>
      <c r="F67" s="49">
        <v>500</v>
      </c>
    </row>
    <row r="68" spans="1:6" ht="18.75" customHeight="1">
      <c r="A68" s="21"/>
      <c r="B68" s="50" t="s">
        <v>236</v>
      </c>
      <c r="C68" s="49">
        <v>2000</v>
      </c>
      <c r="D68" s="49">
        <v>1500</v>
      </c>
      <c r="E68" s="49">
        <v>1000</v>
      </c>
      <c r="F68" s="49">
        <v>500</v>
      </c>
    </row>
    <row r="69" spans="1:6" ht="18.75" customHeight="1">
      <c r="A69" s="21"/>
      <c r="B69" s="50" t="s">
        <v>237</v>
      </c>
      <c r="C69" s="49">
        <v>2000</v>
      </c>
      <c r="D69" s="49">
        <v>1500</v>
      </c>
      <c r="E69" s="49">
        <v>1000</v>
      </c>
      <c r="F69" s="49">
        <v>500</v>
      </c>
    </row>
    <row r="70" spans="1:6" ht="18.75" customHeight="1">
      <c r="A70" s="21"/>
      <c r="B70" s="50" t="s">
        <v>238</v>
      </c>
      <c r="C70" s="49">
        <v>2000</v>
      </c>
      <c r="D70" s="49">
        <v>1500</v>
      </c>
      <c r="E70" s="49">
        <v>1000</v>
      </c>
      <c r="F70" s="49">
        <v>500</v>
      </c>
    </row>
    <row r="71" spans="1:6" ht="18.75" customHeight="1">
      <c r="A71" s="21"/>
      <c r="B71" s="50" t="s">
        <v>239</v>
      </c>
      <c r="C71" s="49">
        <v>2000</v>
      </c>
      <c r="D71" s="49">
        <v>1500</v>
      </c>
      <c r="E71" s="49">
        <v>1000</v>
      </c>
      <c r="F71" s="49">
        <v>500</v>
      </c>
    </row>
    <row r="72" spans="1:6" ht="18.75" customHeight="1">
      <c r="A72" s="21"/>
      <c r="B72" s="50" t="s">
        <v>240</v>
      </c>
      <c r="C72" s="49">
        <v>2000</v>
      </c>
      <c r="D72" s="49">
        <v>1500</v>
      </c>
      <c r="E72" s="49">
        <v>1000</v>
      </c>
      <c r="F72" s="49">
        <v>500</v>
      </c>
    </row>
    <row r="73" spans="1:6" ht="18.75" customHeight="1">
      <c r="A73" s="21"/>
      <c r="B73" s="50" t="s">
        <v>241</v>
      </c>
      <c r="C73" s="49">
        <v>2000</v>
      </c>
      <c r="D73" s="49">
        <v>1500</v>
      </c>
      <c r="E73" s="49">
        <v>1000</v>
      </c>
      <c r="F73" s="49">
        <v>500</v>
      </c>
    </row>
    <row r="75" spans="1:6" ht="18.75" customHeight="1">
      <c r="A75" s="6" t="s">
        <v>0</v>
      </c>
      <c r="B75" s="7"/>
      <c r="C75" s="8"/>
      <c r="D75" s="8"/>
      <c r="E75" s="8"/>
      <c r="F75" s="9"/>
    </row>
    <row r="76" spans="1:6" ht="18.75" customHeight="1">
      <c r="A76" s="10" t="s">
        <v>4</v>
      </c>
      <c r="B76" s="10" t="s">
        <v>5</v>
      </c>
      <c r="C76" s="11" t="s">
        <v>6</v>
      </c>
      <c r="D76" s="11" t="s">
        <v>7</v>
      </c>
      <c r="E76" s="11" t="s">
        <v>8</v>
      </c>
      <c r="F76" s="12" t="s">
        <v>9</v>
      </c>
    </row>
    <row r="77" spans="1:6" ht="18.75" customHeight="1">
      <c r="A77" s="10" t="s">
        <v>1</v>
      </c>
      <c r="B77" s="10" t="s">
        <v>2</v>
      </c>
      <c r="C77" s="11">
        <v>5600</v>
      </c>
      <c r="D77" s="11">
        <v>4000</v>
      </c>
      <c r="E77" s="40">
        <f aca="true" t="shared" si="2" ref="E77:E86">ROUNDUP(C77*50%,-2)</f>
        <v>2800</v>
      </c>
      <c r="F77" s="40">
        <f aca="true" t="shared" si="3" ref="F77:F86">D77-E77</f>
        <v>1200</v>
      </c>
    </row>
    <row r="78" spans="1:6" ht="18.75" customHeight="1">
      <c r="A78" s="10" t="s">
        <v>48</v>
      </c>
      <c r="B78" s="10" t="s">
        <v>38</v>
      </c>
      <c r="C78" s="11">
        <v>5900</v>
      </c>
      <c r="D78" s="11">
        <v>4500</v>
      </c>
      <c r="E78" s="40">
        <f t="shared" si="2"/>
        <v>3000</v>
      </c>
      <c r="F78" s="40">
        <f t="shared" si="3"/>
        <v>1500</v>
      </c>
    </row>
    <row r="79" spans="1:6" ht="18.75" customHeight="1">
      <c r="A79" s="10"/>
      <c r="B79" s="10" t="s">
        <v>43</v>
      </c>
      <c r="C79" s="11">
        <v>8200</v>
      </c>
      <c r="D79" s="11">
        <v>5600</v>
      </c>
      <c r="E79" s="40">
        <f t="shared" si="2"/>
        <v>4100</v>
      </c>
      <c r="F79" s="40">
        <f t="shared" si="3"/>
        <v>1500</v>
      </c>
    </row>
    <row r="80" spans="1:6" ht="18.75" customHeight="1">
      <c r="A80" s="10"/>
      <c r="B80" s="10" t="s">
        <v>1</v>
      </c>
      <c r="C80" s="11">
        <v>9100</v>
      </c>
      <c r="D80" s="11">
        <v>6300</v>
      </c>
      <c r="E80" s="40">
        <f t="shared" si="2"/>
        <v>4600</v>
      </c>
      <c r="F80" s="40">
        <f t="shared" si="3"/>
        <v>1700</v>
      </c>
    </row>
    <row r="81" spans="1:6" ht="18.75" customHeight="1">
      <c r="A81" s="10"/>
      <c r="B81" s="10" t="s">
        <v>11</v>
      </c>
      <c r="C81" s="11">
        <v>600</v>
      </c>
      <c r="D81" s="11">
        <v>500</v>
      </c>
      <c r="E81" s="40">
        <f t="shared" si="2"/>
        <v>300</v>
      </c>
      <c r="F81" s="40">
        <f t="shared" si="3"/>
        <v>200</v>
      </c>
    </row>
    <row r="82" spans="1:6" ht="18.75" customHeight="1">
      <c r="A82" s="10"/>
      <c r="B82" s="10" t="s">
        <v>27</v>
      </c>
      <c r="C82" s="11">
        <v>2900</v>
      </c>
      <c r="D82" s="11">
        <v>2200</v>
      </c>
      <c r="E82" s="40">
        <f t="shared" si="2"/>
        <v>1500</v>
      </c>
      <c r="F82" s="40">
        <f t="shared" si="3"/>
        <v>700</v>
      </c>
    </row>
    <row r="83" spans="1:6" ht="18.75" customHeight="1">
      <c r="A83" s="10"/>
      <c r="B83" s="10" t="s">
        <v>33</v>
      </c>
      <c r="C83" s="11">
        <v>3700</v>
      </c>
      <c r="D83" s="11">
        <v>2900</v>
      </c>
      <c r="E83" s="40">
        <f t="shared" si="2"/>
        <v>1900</v>
      </c>
      <c r="F83" s="40">
        <f t="shared" si="3"/>
        <v>1000</v>
      </c>
    </row>
    <row r="84" spans="1:6" ht="18.75" customHeight="1">
      <c r="A84" s="10"/>
      <c r="B84" s="10" t="s">
        <v>21</v>
      </c>
      <c r="C84" s="11">
        <v>2200</v>
      </c>
      <c r="D84" s="11">
        <v>1700</v>
      </c>
      <c r="E84" s="40">
        <f t="shared" si="2"/>
        <v>1100</v>
      </c>
      <c r="F84" s="40">
        <f t="shared" si="3"/>
        <v>600</v>
      </c>
    </row>
    <row r="85" spans="1:6" ht="18.75" customHeight="1">
      <c r="A85" s="10"/>
      <c r="B85" s="10" t="s">
        <v>29</v>
      </c>
      <c r="C85" s="11">
        <v>3100</v>
      </c>
      <c r="D85" s="11">
        <v>2500</v>
      </c>
      <c r="E85" s="40">
        <f t="shared" si="2"/>
        <v>1600</v>
      </c>
      <c r="F85" s="40">
        <f>D85-E85</f>
        <v>900</v>
      </c>
    </row>
    <row r="86" spans="1:6" ht="18.75" customHeight="1">
      <c r="A86" s="10"/>
      <c r="B86" s="10" t="s">
        <v>13</v>
      </c>
      <c r="C86" s="11">
        <v>1000</v>
      </c>
      <c r="D86" s="11">
        <v>800</v>
      </c>
      <c r="E86" s="40">
        <f t="shared" si="2"/>
        <v>500</v>
      </c>
      <c r="F86" s="40">
        <f t="shared" si="3"/>
        <v>300</v>
      </c>
    </row>
  </sheetData>
  <mergeCells count="3">
    <mergeCell ref="B36:B37"/>
    <mergeCell ref="A36:A37"/>
    <mergeCell ref="A1:F1"/>
  </mergeCells>
  <printOptions/>
  <pageMargins left="0.54" right="0.56" top="1" bottom="1" header="0.5" footer="0.5"/>
  <pageSetup horizontalDpi="600" verticalDpi="600" orientation="portrait" paperSize="9" scale="94" r:id="rId1"/>
  <rowBreaks count="2" manualBreakCount="2">
    <brk id="34" max="255" man="1"/>
    <brk id="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workbookViewId="0" topLeftCell="A13">
      <selection activeCell="A11" sqref="A11"/>
    </sheetView>
  </sheetViews>
  <sheetFormatPr defaultColWidth="8.88671875" defaultRowHeight="25.5" customHeight="1"/>
  <cols>
    <col min="1" max="1" width="9.88671875" style="18" bestFit="1" customWidth="1"/>
    <col min="2" max="2" width="11.6640625" style="18" bestFit="1" customWidth="1"/>
    <col min="3" max="3" width="12.99609375" style="18" bestFit="1" customWidth="1"/>
    <col min="4" max="8" width="11.99609375" style="18" bestFit="1" customWidth="1"/>
    <col min="9" max="9" width="11.10546875" style="18" bestFit="1" customWidth="1"/>
    <col min="10" max="10" width="11.99609375" style="18" bestFit="1" customWidth="1"/>
    <col min="11" max="12" width="11.99609375" style="19" bestFit="1" customWidth="1"/>
    <col min="13" max="17" width="11.10546875" style="19" bestFit="1" customWidth="1"/>
    <col min="18" max="18" width="11.99609375" style="19" bestFit="1" customWidth="1"/>
    <col min="19" max="21" width="11.6640625" style="20" bestFit="1" customWidth="1"/>
    <col min="22" max="22" width="3.77734375" style="19" customWidth="1"/>
    <col min="23" max="23" width="5.88671875" style="19" customWidth="1"/>
    <col min="24" max="24" width="7.6640625" style="19" bestFit="1" customWidth="1"/>
    <col min="25" max="31" width="8.88671875" style="19" customWidth="1"/>
    <col min="32" max="16384" width="8.88671875" style="18" customWidth="1"/>
  </cols>
  <sheetData>
    <row r="1" spans="1:21" ht="39.75" customHeight="1">
      <c r="A1" s="59" t="s">
        <v>53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10" ht="13.5" customHeight="1">
      <c r="A2" s="18" t="s">
        <v>112</v>
      </c>
      <c r="E2" s="27"/>
      <c r="G2" s="27"/>
      <c r="H2" s="25">
        <f>H5/G5</f>
        <v>0.23492462311557788</v>
      </c>
      <c r="I2" s="25">
        <f>I5/G5</f>
        <v>0.14120603015075378</v>
      </c>
      <c r="J2" s="25">
        <f>J5/G5</f>
        <v>0.6238693467336683</v>
      </c>
    </row>
    <row r="3" spans="1:21" ht="17.25" customHeight="1">
      <c r="A3" s="60" t="s">
        <v>54</v>
      </c>
      <c r="B3" s="51" t="s">
        <v>55</v>
      </c>
      <c r="C3" s="51" t="s">
        <v>5</v>
      </c>
      <c r="D3" s="52" t="s">
        <v>56</v>
      </c>
      <c r="E3" s="61" t="s">
        <v>57</v>
      </c>
      <c r="F3" s="62" t="s">
        <v>58</v>
      </c>
      <c r="G3" s="60" t="s">
        <v>59</v>
      </c>
      <c r="H3" s="60"/>
      <c r="I3" s="60"/>
      <c r="J3" s="60"/>
      <c r="K3" s="56" t="s">
        <v>60</v>
      </c>
      <c r="L3" s="56"/>
      <c r="M3" s="56"/>
      <c r="N3" s="56"/>
      <c r="O3" s="56" t="s">
        <v>61</v>
      </c>
      <c r="P3" s="56"/>
      <c r="Q3" s="56"/>
      <c r="R3" s="57" t="s">
        <v>62</v>
      </c>
      <c r="S3" s="58" t="s">
        <v>63</v>
      </c>
      <c r="T3" s="58"/>
      <c r="U3" s="58"/>
    </row>
    <row r="4" spans="1:21" ht="17.25" customHeight="1">
      <c r="A4" s="60"/>
      <c r="B4" s="51"/>
      <c r="C4" s="51"/>
      <c r="D4" s="52"/>
      <c r="E4" s="52"/>
      <c r="F4" s="62"/>
      <c r="G4" s="22" t="s">
        <v>64</v>
      </c>
      <c r="H4" s="13" t="s">
        <v>65</v>
      </c>
      <c r="I4" s="13" t="s">
        <v>66</v>
      </c>
      <c r="J4" s="13" t="s">
        <v>67</v>
      </c>
      <c r="K4" s="23" t="s">
        <v>64</v>
      </c>
      <c r="L4" s="23" t="s">
        <v>65</v>
      </c>
      <c r="M4" s="23" t="s">
        <v>66</v>
      </c>
      <c r="N4" s="23" t="s">
        <v>67</v>
      </c>
      <c r="O4" s="23" t="s">
        <v>64</v>
      </c>
      <c r="P4" s="23" t="s">
        <v>66</v>
      </c>
      <c r="Q4" s="23" t="s">
        <v>67</v>
      </c>
      <c r="R4" s="56"/>
      <c r="S4" s="24" t="s">
        <v>65</v>
      </c>
      <c r="T4" s="24" t="s">
        <v>66</v>
      </c>
      <c r="U4" s="24" t="s">
        <v>67</v>
      </c>
    </row>
    <row r="5" spans="1:21" ht="44.25" customHeight="1">
      <c r="A5" s="21" t="s">
        <v>64</v>
      </c>
      <c r="B5" s="10"/>
      <c r="C5" s="10"/>
      <c r="D5" s="26">
        <f aca="true" t="shared" si="0" ref="D5:R5">SUBTOTAL(9,D6:D44)</f>
        <v>156900</v>
      </c>
      <c r="E5" s="26">
        <f t="shared" si="0"/>
        <v>125800</v>
      </c>
      <c r="F5" s="26">
        <f t="shared" si="0"/>
        <v>46200</v>
      </c>
      <c r="G5" s="26">
        <f t="shared" si="0"/>
        <v>79600</v>
      </c>
      <c r="H5" s="26">
        <f t="shared" si="0"/>
        <v>18700</v>
      </c>
      <c r="I5" s="26">
        <f t="shared" si="0"/>
        <v>11240</v>
      </c>
      <c r="J5" s="26">
        <f t="shared" si="0"/>
        <v>49660</v>
      </c>
      <c r="K5" s="26">
        <f t="shared" si="0"/>
        <v>37400</v>
      </c>
      <c r="L5" s="26">
        <f t="shared" si="0"/>
        <v>18700</v>
      </c>
      <c r="M5" s="26">
        <f t="shared" si="0"/>
        <v>9350</v>
      </c>
      <c r="N5" s="26">
        <f t="shared" si="0"/>
        <v>9350</v>
      </c>
      <c r="O5" s="26">
        <f t="shared" si="0"/>
        <v>3780</v>
      </c>
      <c r="P5" s="26">
        <f t="shared" si="0"/>
        <v>1890</v>
      </c>
      <c r="Q5" s="26">
        <f t="shared" si="0"/>
        <v>1890</v>
      </c>
      <c r="R5" s="26">
        <f t="shared" si="0"/>
        <v>38420</v>
      </c>
      <c r="S5" s="28">
        <f>H5/G5</f>
        <v>0.23492462311557788</v>
      </c>
      <c r="T5" s="28">
        <f>I5/G5</f>
        <v>0.14120603015075378</v>
      </c>
      <c r="U5" s="28">
        <f>J5/G5</f>
        <v>0.6238693467336683</v>
      </c>
    </row>
    <row r="6" spans="1:23" ht="25.5" customHeight="1">
      <c r="A6" s="21" t="s">
        <v>68</v>
      </c>
      <c r="B6" s="21" t="s">
        <v>69</v>
      </c>
      <c r="C6" s="21" t="s">
        <v>73</v>
      </c>
      <c r="D6" s="30">
        <v>8200</v>
      </c>
      <c r="E6" s="30">
        <v>5600</v>
      </c>
      <c r="F6" s="31">
        <v>1500</v>
      </c>
      <c r="G6" s="23">
        <f aca="true" t="shared" si="1" ref="G6:G13">K6+O6+R6</f>
        <v>4100</v>
      </c>
      <c r="H6" s="23">
        <f aca="true" t="shared" si="2" ref="H6:H13">L6</f>
        <v>850</v>
      </c>
      <c r="I6" s="23">
        <f aca="true" t="shared" si="3" ref="I6:I13">M6+P6</f>
        <v>425</v>
      </c>
      <c r="J6" s="23">
        <f aca="true" t="shared" si="4" ref="J6:J13">N6+Q6+R6</f>
        <v>2825</v>
      </c>
      <c r="K6" s="23">
        <v>1700</v>
      </c>
      <c r="L6" s="23">
        <f aca="true" t="shared" si="5" ref="L6:L13">K6*0.5</f>
        <v>850</v>
      </c>
      <c r="M6" s="23">
        <f aca="true" t="shared" si="6" ref="M6:M13">K6*0.25</f>
        <v>425</v>
      </c>
      <c r="N6" s="23">
        <f aca="true" t="shared" si="7" ref="N6:N13">K6*0.25</f>
        <v>425</v>
      </c>
      <c r="O6" s="23"/>
      <c r="P6" s="23"/>
      <c r="Q6" s="23"/>
      <c r="R6" s="23">
        <f>D6*0.5-(K6+O6)</f>
        <v>2400</v>
      </c>
      <c r="S6" s="28">
        <f aca="true" t="shared" si="8" ref="S6:S12">H6/G6</f>
        <v>0.2073170731707317</v>
      </c>
      <c r="T6" s="28">
        <f aca="true" t="shared" si="9" ref="T6:T12">I6/G6</f>
        <v>0.10365853658536585</v>
      </c>
      <c r="U6" s="28">
        <f aca="true" t="shared" si="10" ref="U6:U12">J6/G6</f>
        <v>0.6890243902439024</v>
      </c>
      <c r="V6" s="29"/>
      <c r="W6" s="29"/>
    </row>
    <row r="7" spans="1:23" ht="25.5" customHeight="1">
      <c r="A7" s="21" t="s">
        <v>68</v>
      </c>
      <c r="B7" s="21" t="s">
        <v>69</v>
      </c>
      <c r="C7" s="21" t="s">
        <v>74</v>
      </c>
      <c r="D7" s="30">
        <v>9100</v>
      </c>
      <c r="E7" s="30">
        <v>6300</v>
      </c>
      <c r="F7" s="31">
        <v>1700</v>
      </c>
      <c r="G7" s="23">
        <f t="shared" si="1"/>
        <v>4600</v>
      </c>
      <c r="H7" s="23">
        <f t="shared" si="2"/>
        <v>1150</v>
      </c>
      <c r="I7" s="23">
        <f t="shared" si="3"/>
        <v>575</v>
      </c>
      <c r="J7" s="23">
        <f t="shared" si="4"/>
        <v>2875</v>
      </c>
      <c r="K7" s="23">
        <v>2300</v>
      </c>
      <c r="L7" s="23">
        <f t="shared" si="5"/>
        <v>1150</v>
      </c>
      <c r="M7" s="23">
        <f t="shared" si="6"/>
        <v>575</v>
      </c>
      <c r="N7" s="23">
        <f t="shared" si="7"/>
        <v>575</v>
      </c>
      <c r="O7" s="23"/>
      <c r="P7" s="23"/>
      <c r="Q7" s="23"/>
      <c r="R7" s="23">
        <f>D7*0.5-(K7+O7)+50</f>
        <v>2300</v>
      </c>
      <c r="S7" s="28">
        <f t="shared" si="8"/>
        <v>0.25</v>
      </c>
      <c r="T7" s="28">
        <f t="shared" si="9"/>
        <v>0.125</v>
      </c>
      <c r="U7" s="28">
        <f t="shared" si="10"/>
        <v>0.625</v>
      </c>
      <c r="V7" s="29"/>
      <c r="W7" s="29"/>
    </row>
    <row r="8" spans="1:23" ht="25.5" customHeight="1">
      <c r="A8" s="21" t="s">
        <v>68</v>
      </c>
      <c r="B8" s="21" t="s">
        <v>69</v>
      </c>
      <c r="C8" s="21" t="s">
        <v>75</v>
      </c>
      <c r="D8" s="30">
        <v>600</v>
      </c>
      <c r="E8" s="30">
        <v>500</v>
      </c>
      <c r="F8" s="31">
        <v>200</v>
      </c>
      <c r="G8" s="23">
        <f t="shared" si="1"/>
        <v>300</v>
      </c>
      <c r="H8" s="23">
        <f t="shared" si="2"/>
        <v>100</v>
      </c>
      <c r="I8" s="23">
        <f t="shared" si="3"/>
        <v>60</v>
      </c>
      <c r="J8" s="23">
        <f t="shared" si="4"/>
        <v>140</v>
      </c>
      <c r="K8" s="23">
        <v>200</v>
      </c>
      <c r="L8" s="23">
        <f t="shared" si="5"/>
        <v>100</v>
      </c>
      <c r="M8" s="23">
        <f t="shared" si="6"/>
        <v>50</v>
      </c>
      <c r="N8" s="23">
        <f t="shared" si="7"/>
        <v>50</v>
      </c>
      <c r="O8" s="23">
        <f>(D8*0.2)-(D8-E8)</f>
        <v>20</v>
      </c>
      <c r="P8" s="23">
        <f>O8*0.5</f>
        <v>10</v>
      </c>
      <c r="Q8" s="23">
        <f>O8*0.5</f>
        <v>10</v>
      </c>
      <c r="R8" s="23">
        <f>D8*0.5-(K8+O8)</f>
        <v>80</v>
      </c>
      <c r="S8" s="28">
        <f t="shared" si="8"/>
        <v>0.3333333333333333</v>
      </c>
      <c r="T8" s="28">
        <f t="shared" si="9"/>
        <v>0.2</v>
      </c>
      <c r="U8" s="28">
        <f t="shared" si="10"/>
        <v>0.4666666666666667</v>
      </c>
      <c r="V8" s="29"/>
      <c r="W8" s="29"/>
    </row>
    <row r="9" spans="1:23" ht="25.5" customHeight="1">
      <c r="A9" s="21" t="s">
        <v>68</v>
      </c>
      <c r="B9" s="21" t="s">
        <v>69</v>
      </c>
      <c r="C9" s="21" t="s">
        <v>76</v>
      </c>
      <c r="D9" s="30">
        <v>2900</v>
      </c>
      <c r="E9" s="30">
        <v>2200</v>
      </c>
      <c r="F9" s="31">
        <v>700</v>
      </c>
      <c r="G9" s="23">
        <f t="shared" si="1"/>
        <v>1500</v>
      </c>
      <c r="H9" s="23">
        <f t="shared" si="2"/>
        <v>300</v>
      </c>
      <c r="I9" s="23">
        <f t="shared" si="3"/>
        <v>150</v>
      </c>
      <c r="J9" s="23">
        <f t="shared" si="4"/>
        <v>1050</v>
      </c>
      <c r="K9" s="23">
        <v>600</v>
      </c>
      <c r="L9" s="23">
        <f t="shared" si="5"/>
        <v>300</v>
      </c>
      <c r="M9" s="23">
        <f t="shared" si="6"/>
        <v>150</v>
      </c>
      <c r="N9" s="23">
        <f t="shared" si="7"/>
        <v>150</v>
      </c>
      <c r="O9" s="23"/>
      <c r="P9" s="23"/>
      <c r="Q9" s="23"/>
      <c r="R9" s="23">
        <f>D9*0.5-(K9+O9)+50</f>
        <v>900</v>
      </c>
      <c r="S9" s="28">
        <f t="shared" si="8"/>
        <v>0.2</v>
      </c>
      <c r="T9" s="28">
        <f t="shared" si="9"/>
        <v>0.1</v>
      </c>
      <c r="U9" s="28">
        <f t="shared" si="10"/>
        <v>0.7</v>
      </c>
      <c r="V9" s="29"/>
      <c r="W9" s="29"/>
    </row>
    <row r="10" spans="1:23" ht="25.5" customHeight="1">
      <c r="A10" s="21" t="s">
        <v>68</v>
      </c>
      <c r="B10" s="21" t="s">
        <v>69</v>
      </c>
      <c r="C10" s="21" t="s">
        <v>77</v>
      </c>
      <c r="D10" s="30">
        <v>3700</v>
      </c>
      <c r="E10" s="30">
        <v>2900</v>
      </c>
      <c r="F10" s="31">
        <v>1000</v>
      </c>
      <c r="G10" s="23">
        <f t="shared" si="1"/>
        <v>1900</v>
      </c>
      <c r="H10" s="23">
        <f t="shared" si="2"/>
        <v>400</v>
      </c>
      <c r="I10" s="23">
        <f t="shared" si="3"/>
        <v>200</v>
      </c>
      <c r="J10" s="23">
        <f t="shared" si="4"/>
        <v>1300</v>
      </c>
      <c r="K10" s="23">
        <v>800</v>
      </c>
      <c r="L10" s="23">
        <f t="shared" si="5"/>
        <v>400</v>
      </c>
      <c r="M10" s="23">
        <f t="shared" si="6"/>
        <v>200</v>
      </c>
      <c r="N10" s="23">
        <f t="shared" si="7"/>
        <v>200</v>
      </c>
      <c r="O10" s="23"/>
      <c r="P10" s="23"/>
      <c r="Q10" s="23"/>
      <c r="R10" s="23">
        <f>D10*0.5-(K10+O10)+50</f>
        <v>1100</v>
      </c>
      <c r="S10" s="28">
        <f t="shared" si="8"/>
        <v>0.21052631578947367</v>
      </c>
      <c r="T10" s="28">
        <f t="shared" si="9"/>
        <v>0.10526315789473684</v>
      </c>
      <c r="U10" s="28">
        <f t="shared" si="10"/>
        <v>0.6842105263157895</v>
      </c>
      <c r="V10" s="29"/>
      <c r="W10" s="29"/>
    </row>
    <row r="11" spans="1:23" ht="25.5" customHeight="1">
      <c r="A11" s="21" t="s">
        <v>68</v>
      </c>
      <c r="B11" s="21" t="s">
        <v>69</v>
      </c>
      <c r="C11" s="21" t="s">
        <v>78</v>
      </c>
      <c r="D11" s="30">
        <v>2200</v>
      </c>
      <c r="E11" s="30">
        <v>1700</v>
      </c>
      <c r="F11" s="31">
        <v>600</v>
      </c>
      <c r="G11" s="23">
        <f t="shared" si="1"/>
        <v>1100</v>
      </c>
      <c r="H11" s="23">
        <f t="shared" si="2"/>
        <v>250</v>
      </c>
      <c r="I11" s="23">
        <f t="shared" si="3"/>
        <v>125</v>
      </c>
      <c r="J11" s="23">
        <f t="shared" si="4"/>
        <v>725</v>
      </c>
      <c r="K11" s="23">
        <v>500</v>
      </c>
      <c r="L11" s="23">
        <f t="shared" si="5"/>
        <v>250</v>
      </c>
      <c r="M11" s="23">
        <f t="shared" si="6"/>
        <v>125</v>
      </c>
      <c r="N11" s="23">
        <f t="shared" si="7"/>
        <v>125</v>
      </c>
      <c r="O11" s="23"/>
      <c r="P11" s="23"/>
      <c r="Q11" s="23"/>
      <c r="R11" s="23">
        <f>D11*0.5-(K11+O11)</f>
        <v>600</v>
      </c>
      <c r="S11" s="28">
        <f t="shared" si="8"/>
        <v>0.22727272727272727</v>
      </c>
      <c r="T11" s="28">
        <f t="shared" si="9"/>
        <v>0.11363636363636363</v>
      </c>
      <c r="U11" s="28">
        <f t="shared" si="10"/>
        <v>0.6590909090909091</v>
      </c>
      <c r="V11" s="29"/>
      <c r="W11" s="29"/>
    </row>
    <row r="12" spans="1:23" ht="25.5" customHeight="1">
      <c r="A12" s="21" t="s">
        <v>68</v>
      </c>
      <c r="B12" s="21" t="s">
        <v>69</v>
      </c>
      <c r="C12" s="21" t="s">
        <v>79</v>
      </c>
      <c r="D12" s="30">
        <v>3100</v>
      </c>
      <c r="E12" s="30">
        <v>2500</v>
      </c>
      <c r="F12" s="31">
        <v>900</v>
      </c>
      <c r="G12" s="23">
        <f t="shared" si="1"/>
        <v>1600</v>
      </c>
      <c r="H12" s="23">
        <f t="shared" si="2"/>
        <v>350</v>
      </c>
      <c r="I12" s="23">
        <f t="shared" si="3"/>
        <v>185</v>
      </c>
      <c r="J12" s="23">
        <f t="shared" si="4"/>
        <v>1065</v>
      </c>
      <c r="K12" s="23">
        <v>700</v>
      </c>
      <c r="L12" s="23">
        <f t="shared" si="5"/>
        <v>350</v>
      </c>
      <c r="M12" s="23">
        <f t="shared" si="6"/>
        <v>175</v>
      </c>
      <c r="N12" s="23">
        <f t="shared" si="7"/>
        <v>175</v>
      </c>
      <c r="O12" s="23">
        <f>(D12*0.2)-(D12-E12)</f>
        <v>20</v>
      </c>
      <c r="P12" s="23">
        <f>O12*0.5</f>
        <v>10</v>
      </c>
      <c r="Q12" s="23">
        <f>O12*0.5</f>
        <v>10</v>
      </c>
      <c r="R12" s="23">
        <f>D12*0.5-(K12+O12)+50</f>
        <v>880</v>
      </c>
      <c r="S12" s="28">
        <f t="shared" si="8"/>
        <v>0.21875</v>
      </c>
      <c r="T12" s="28">
        <f t="shared" si="9"/>
        <v>0.115625</v>
      </c>
      <c r="U12" s="28">
        <f t="shared" si="10"/>
        <v>0.665625</v>
      </c>
      <c r="V12" s="29"/>
      <c r="W12" s="29"/>
    </row>
    <row r="13" spans="1:23" ht="25.5" customHeight="1">
      <c r="A13" s="21" t="s">
        <v>68</v>
      </c>
      <c r="B13" s="21" t="s">
        <v>69</v>
      </c>
      <c r="C13" s="21" t="s">
        <v>80</v>
      </c>
      <c r="D13" s="32">
        <v>1000</v>
      </c>
      <c r="E13" s="32">
        <v>800</v>
      </c>
      <c r="F13" s="33">
        <v>300</v>
      </c>
      <c r="G13" s="23">
        <f t="shared" si="1"/>
        <v>500</v>
      </c>
      <c r="H13" s="23">
        <f t="shared" si="2"/>
        <v>100</v>
      </c>
      <c r="I13" s="23">
        <f t="shared" si="3"/>
        <v>50</v>
      </c>
      <c r="J13" s="23">
        <f t="shared" si="4"/>
        <v>350</v>
      </c>
      <c r="K13" s="23">
        <f>D13*0.2</f>
        <v>200</v>
      </c>
      <c r="L13" s="23">
        <f t="shared" si="5"/>
        <v>100</v>
      </c>
      <c r="M13" s="23">
        <f t="shared" si="6"/>
        <v>50</v>
      </c>
      <c r="N13" s="23">
        <f t="shared" si="7"/>
        <v>50</v>
      </c>
      <c r="O13" s="23"/>
      <c r="P13" s="23"/>
      <c r="Q13" s="23"/>
      <c r="R13" s="23">
        <f>D13*0.5-(K13+O13)</f>
        <v>300</v>
      </c>
      <c r="S13" s="28">
        <f aca="true" t="shared" si="11" ref="S13:S22">H13/G13</f>
        <v>0.2</v>
      </c>
      <c r="T13" s="28">
        <f aca="true" t="shared" si="12" ref="T13:T22">I13/G13</f>
        <v>0.1</v>
      </c>
      <c r="U13" s="28">
        <f aca="true" t="shared" si="13" ref="U13:U22">J13/G13</f>
        <v>0.7</v>
      </c>
      <c r="V13" s="29"/>
      <c r="W13" s="29"/>
    </row>
    <row r="14" spans="1:23" ht="25.5" customHeight="1">
      <c r="A14" s="21" t="s">
        <v>70</v>
      </c>
      <c r="B14" s="21" t="s">
        <v>71</v>
      </c>
      <c r="C14" s="21" t="s">
        <v>81</v>
      </c>
      <c r="D14" s="34">
        <v>6000</v>
      </c>
      <c r="E14" s="34">
        <v>4600</v>
      </c>
      <c r="F14" s="35">
        <v>1600</v>
      </c>
      <c r="G14" s="23">
        <f aca="true" t="shared" si="14" ref="G14:G44">K14+O14+R14</f>
        <v>3000</v>
      </c>
      <c r="H14" s="23">
        <f aca="true" t="shared" si="15" ref="H14:H23">L14</f>
        <v>600</v>
      </c>
      <c r="I14" s="23">
        <f aca="true" t="shared" si="16" ref="I14:I23">M14+P14</f>
        <v>300</v>
      </c>
      <c r="J14" s="23">
        <f aca="true" t="shared" si="17" ref="J14:J23">N14+Q14+R14</f>
        <v>2100</v>
      </c>
      <c r="K14" s="23">
        <v>1200</v>
      </c>
      <c r="L14" s="23">
        <f aca="true" t="shared" si="18" ref="L14:L23">K14*0.5</f>
        <v>600</v>
      </c>
      <c r="M14" s="23">
        <f aca="true" t="shared" si="19" ref="M14:M23">K14*0.25</f>
        <v>300</v>
      </c>
      <c r="N14" s="23">
        <f aca="true" t="shared" si="20" ref="N14:N23">K14*0.25</f>
        <v>300</v>
      </c>
      <c r="O14" s="23"/>
      <c r="P14" s="23"/>
      <c r="Q14" s="23"/>
      <c r="R14" s="23">
        <f>D14*0.5-(K14+O14)</f>
        <v>1800</v>
      </c>
      <c r="S14" s="28">
        <f t="shared" si="11"/>
        <v>0.2</v>
      </c>
      <c r="T14" s="28">
        <f t="shared" si="12"/>
        <v>0.1</v>
      </c>
      <c r="U14" s="28">
        <f t="shared" si="13"/>
        <v>0.7</v>
      </c>
      <c r="V14" s="29"/>
      <c r="W14" s="29"/>
    </row>
    <row r="15" spans="1:23" ht="25.5" customHeight="1">
      <c r="A15" s="21" t="s">
        <v>70</v>
      </c>
      <c r="B15" s="21" t="s">
        <v>71</v>
      </c>
      <c r="C15" s="21" t="s">
        <v>82</v>
      </c>
      <c r="D15" s="30">
        <v>7000</v>
      </c>
      <c r="E15" s="30">
        <v>5400</v>
      </c>
      <c r="F15" s="31">
        <v>1900</v>
      </c>
      <c r="G15" s="23">
        <f t="shared" si="14"/>
        <v>3500</v>
      </c>
      <c r="H15" s="23">
        <f t="shared" si="15"/>
        <v>700</v>
      </c>
      <c r="I15" s="23">
        <f t="shared" si="16"/>
        <v>350</v>
      </c>
      <c r="J15" s="23">
        <f t="shared" si="17"/>
        <v>2450</v>
      </c>
      <c r="K15" s="23">
        <f>D15*0.2</f>
        <v>1400</v>
      </c>
      <c r="L15" s="23">
        <f t="shared" si="18"/>
        <v>700</v>
      </c>
      <c r="M15" s="23">
        <f t="shared" si="19"/>
        <v>350</v>
      </c>
      <c r="N15" s="23">
        <f t="shared" si="20"/>
        <v>350</v>
      </c>
      <c r="O15" s="23"/>
      <c r="P15" s="23"/>
      <c r="Q15" s="23"/>
      <c r="R15" s="23">
        <f>D15*0.5-(K15+O15)</f>
        <v>2100</v>
      </c>
      <c r="S15" s="28">
        <f t="shared" si="11"/>
        <v>0.2</v>
      </c>
      <c r="T15" s="28">
        <f t="shared" si="12"/>
        <v>0.1</v>
      </c>
      <c r="U15" s="28">
        <f t="shared" si="13"/>
        <v>0.7</v>
      </c>
      <c r="V15" s="29"/>
      <c r="W15" s="29"/>
    </row>
    <row r="16" spans="1:23" ht="25.5" customHeight="1">
      <c r="A16" s="21" t="s">
        <v>70</v>
      </c>
      <c r="B16" s="21" t="s">
        <v>71</v>
      </c>
      <c r="C16" s="21" t="s">
        <v>83</v>
      </c>
      <c r="D16" s="30">
        <v>7600</v>
      </c>
      <c r="E16" s="30">
        <v>6000</v>
      </c>
      <c r="F16" s="31">
        <v>2200</v>
      </c>
      <c r="G16" s="23">
        <f t="shared" si="14"/>
        <v>3800</v>
      </c>
      <c r="H16" s="23">
        <f t="shared" si="15"/>
        <v>800</v>
      </c>
      <c r="I16" s="23">
        <f t="shared" si="16"/>
        <v>400</v>
      </c>
      <c r="J16" s="23">
        <f t="shared" si="17"/>
        <v>2600</v>
      </c>
      <c r="K16" s="23">
        <v>1600</v>
      </c>
      <c r="L16" s="23">
        <f t="shared" si="18"/>
        <v>800</v>
      </c>
      <c r="M16" s="23">
        <f t="shared" si="19"/>
        <v>400</v>
      </c>
      <c r="N16" s="23">
        <f t="shared" si="20"/>
        <v>400</v>
      </c>
      <c r="O16" s="23"/>
      <c r="P16" s="23"/>
      <c r="Q16" s="23"/>
      <c r="R16" s="23">
        <f>D16*0.5-(K16+O16)</f>
        <v>2200</v>
      </c>
      <c r="S16" s="28">
        <f t="shared" si="11"/>
        <v>0.21052631578947367</v>
      </c>
      <c r="T16" s="28">
        <f t="shared" si="12"/>
        <v>0.10526315789473684</v>
      </c>
      <c r="U16" s="28">
        <f t="shared" si="13"/>
        <v>0.6842105263157895</v>
      </c>
      <c r="V16" s="29"/>
      <c r="W16" s="29"/>
    </row>
    <row r="17" spans="1:23" ht="25.5" customHeight="1">
      <c r="A17" s="21" t="s">
        <v>70</v>
      </c>
      <c r="B17" s="21" t="s">
        <v>71</v>
      </c>
      <c r="C17" s="21" t="s">
        <v>84</v>
      </c>
      <c r="D17" s="30">
        <v>9400</v>
      </c>
      <c r="E17" s="30">
        <v>7200</v>
      </c>
      <c r="F17" s="31">
        <v>2500</v>
      </c>
      <c r="G17" s="23">
        <f t="shared" si="14"/>
        <v>4700</v>
      </c>
      <c r="H17" s="23">
        <f t="shared" si="15"/>
        <v>1300</v>
      </c>
      <c r="I17" s="23">
        <f t="shared" si="16"/>
        <v>650</v>
      </c>
      <c r="J17" s="23">
        <f t="shared" si="17"/>
        <v>2750</v>
      </c>
      <c r="K17" s="23">
        <v>2600</v>
      </c>
      <c r="L17" s="23">
        <f t="shared" si="18"/>
        <v>1300</v>
      </c>
      <c r="M17" s="23">
        <f t="shared" si="19"/>
        <v>650</v>
      </c>
      <c r="N17" s="23">
        <f t="shared" si="20"/>
        <v>650</v>
      </c>
      <c r="O17" s="23"/>
      <c r="P17" s="23"/>
      <c r="Q17" s="23"/>
      <c r="R17" s="23">
        <f>D17*0.5-(K17+O17)</f>
        <v>2100</v>
      </c>
      <c r="S17" s="28">
        <f t="shared" si="11"/>
        <v>0.2765957446808511</v>
      </c>
      <c r="T17" s="28">
        <f t="shared" si="12"/>
        <v>0.13829787234042554</v>
      </c>
      <c r="U17" s="28">
        <f t="shared" si="13"/>
        <v>0.5851063829787234</v>
      </c>
      <c r="V17" s="29"/>
      <c r="W17" s="29"/>
    </row>
    <row r="18" spans="1:23" ht="25.5" customHeight="1">
      <c r="A18" s="21" t="s">
        <v>70</v>
      </c>
      <c r="B18" s="21" t="s">
        <v>71</v>
      </c>
      <c r="C18" s="21" t="s">
        <v>85</v>
      </c>
      <c r="D18" s="30">
        <v>9500</v>
      </c>
      <c r="E18" s="30">
        <v>7600</v>
      </c>
      <c r="F18" s="31">
        <v>2800</v>
      </c>
      <c r="G18" s="23">
        <f t="shared" si="14"/>
        <v>4800</v>
      </c>
      <c r="H18" s="23">
        <f t="shared" si="15"/>
        <v>1300</v>
      </c>
      <c r="I18" s="23">
        <f t="shared" si="16"/>
        <v>650</v>
      </c>
      <c r="J18" s="23">
        <f t="shared" si="17"/>
        <v>2850</v>
      </c>
      <c r="K18" s="23">
        <f>D18*0.8-5000</f>
        <v>2600</v>
      </c>
      <c r="L18" s="23">
        <f t="shared" si="18"/>
        <v>1300</v>
      </c>
      <c r="M18" s="23">
        <f t="shared" si="19"/>
        <v>650</v>
      </c>
      <c r="N18" s="23">
        <f t="shared" si="20"/>
        <v>650</v>
      </c>
      <c r="O18" s="23"/>
      <c r="P18" s="23"/>
      <c r="Q18" s="23"/>
      <c r="R18" s="23">
        <f>D18*0.5-(K18+O18)+50</f>
        <v>2200</v>
      </c>
      <c r="S18" s="28">
        <f t="shared" si="11"/>
        <v>0.2708333333333333</v>
      </c>
      <c r="T18" s="28">
        <f t="shared" si="12"/>
        <v>0.13541666666666666</v>
      </c>
      <c r="U18" s="28">
        <f t="shared" si="13"/>
        <v>0.59375</v>
      </c>
      <c r="V18" s="29"/>
      <c r="W18" s="29"/>
    </row>
    <row r="19" spans="1:23" ht="25.5" customHeight="1">
      <c r="A19" s="21" t="s">
        <v>70</v>
      </c>
      <c r="B19" s="21" t="s">
        <v>71</v>
      </c>
      <c r="C19" s="21" t="s">
        <v>86</v>
      </c>
      <c r="D19" s="30">
        <v>9800</v>
      </c>
      <c r="E19" s="30">
        <v>8200</v>
      </c>
      <c r="F19" s="31">
        <v>3300</v>
      </c>
      <c r="G19" s="23">
        <f t="shared" si="14"/>
        <v>4900</v>
      </c>
      <c r="H19" s="23">
        <f t="shared" si="15"/>
        <v>1450</v>
      </c>
      <c r="I19" s="23">
        <f t="shared" si="16"/>
        <v>905</v>
      </c>
      <c r="J19" s="23">
        <f t="shared" si="17"/>
        <v>2545</v>
      </c>
      <c r="K19" s="23">
        <v>2900</v>
      </c>
      <c r="L19" s="23">
        <f t="shared" si="18"/>
        <v>1450</v>
      </c>
      <c r="M19" s="23">
        <f t="shared" si="19"/>
        <v>725</v>
      </c>
      <c r="N19" s="23">
        <f t="shared" si="20"/>
        <v>725</v>
      </c>
      <c r="O19" s="23">
        <f aca="true" t="shared" si="21" ref="O19:O44">(D19*0.2)-(D19-E19)</f>
        <v>360</v>
      </c>
      <c r="P19" s="23">
        <f>O19*0.5</f>
        <v>180</v>
      </c>
      <c r="Q19" s="23">
        <f>O19*0.5</f>
        <v>180</v>
      </c>
      <c r="R19" s="23">
        <f>D19*0.5-(K19+O19)</f>
        <v>1640</v>
      </c>
      <c r="S19" s="28">
        <f t="shared" si="11"/>
        <v>0.29591836734693877</v>
      </c>
      <c r="T19" s="28">
        <f t="shared" si="12"/>
        <v>0.1846938775510204</v>
      </c>
      <c r="U19" s="28">
        <f t="shared" si="13"/>
        <v>0.5193877551020408</v>
      </c>
      <c r="V19" s="29"/>
      <c r="W19" s="29"/>
    </row>
    <row r="20" spans="1:23" ht="25.5" customHeight="1">
      <c r="A20" s="21" t="s">
        <v>70</v>
      </c>
      <c r="B20" s="21" t="s">
        <v>71</v>
      </c>
      <c r="C20" s="21" t="s">
        <v>87</v>
      </c>
      <c r="D20" s="30">
        <v>11200</v>
      </c>
      <c r="E20" s="30">
        <v>9400</v>
      </c>
      <c r="F20" s="31">
        <v>3800</v>
      </c>
      <c r="G20" s="23">
        <f t="shared" si="14"/>
        <v>5600</v>
      </c>
      <c r="H20" s="23">
        <f t="shared" si="15"/>
        <v>2000</v>
      </c>
      <c r="I20" s="23">
        <f t="shared" si="16"/>
        <v>1220</v>
      </c>
      <c r="J20" s="23">
        <f t="shared" si="17"/>
        <v>2380</v>
      </c>
      <c r="K20" s="23">
        <v>4000</v>
      </c>
      <c r="L20" s="23">
        <f t="shared" si="18"/>
        <v>2000</v>
      </c>
      <c r="M20" s="23">
        <f t="shared" si="19"/>
        <v>1000</v>
      </c>
      <c r="N20" s="23">
        <f t="shared" si="20"/>
        <v>1000</v>
      </c>
      <c r="O20" s="23">
        <f t="shared" si="21"/>
        <v>440</v>
      </c>
      <c r="P20" s="23">
        <f>O20*0.5</f>
        <v>220</v>
      </c>
      <c r="Q20" s="23">
        <f>O20*0.5</f>
        <v>220</v>
      </c>
      <c r="R20" s="23">
        <f>D20*0.5-(K20+O20)</f>
        <v>1160</v>
      </c>
      <c r="S20" s="28">
        <f t="shared" si="11"/>
        <v>0.35714285714285715</v>
      </c>
      <c r="T20" s="28">
        <f t="shared" si="12"/>
        <v>0.21785714285714286</v>
      </c>
      <c r="U20" s="28">
        <f t="shared" si="13"/>
        <v>0.425</v>
      </c>
      <c r="V20" s="29"/>
      <c r="W20" s="29"/>
    </row>
    <row r="21" spans="1:23" ht="25.5" customHeight="1">
      <c r="A21" s="21" t="s">
        <v>70</v>
      </c>
      <c r="B21" s="21" t="s">
        <v>71</v>
      </c>
      <c r="C21" s="21" t="s">
        <v>88</v>
      </c>
      <c r="D21" s="30">
        <v>1100</v>
      </c>
      <c r="E21" s="30">
        <v>900</v>
      </c>
      <c r="F21" s="31">
        <v>300</v>
      </c>
      <c r="G21" s="23">
        <f t="shared" si="14"/>
        <v>600</v>
      </c>
      <c r="H21" s="23">
        <f t="shared" si="15"/>
        <v>150</v>
      </c>
      <c r="I21" s="23">
        <f t="shared" si="16"/>
        <v>85</v>
      </c>
      <c r="J21" s="23">
        <f t="shared" si="17"/>
        <v>365</v>
      </c>
      <c r="K21" s="23">
        <v>300</v>
      </c>
      <c r="L21" s="23">
        <f t="shared" si="18"/>
        <v>150</v>
      </c>
      <c r="M21" s="23">
        <f t="shared" si="19"/>
        <v>75</v>
      </c>
      <c r="N21" s="23">
        <f t="shared" si="20"/>
        <v>75</v>
      </c>
      <c r="O21" s="23">
        <f t="shared" si="21"/>
        <v>20</v>
      </c>
      <c r="P21" s="23">
        <f>O21*0.5</f>
        <v>10</v>
      </c>
      <c r="Q21" s="23">
        <f>O21*0.5</f>
        <v>10</v>
      </c>
      <c r="R21" s="23">
        <f>D21*0.5-(K21+O21)+50</f>
        <v>280</v>
      </c>
      <c r="S21" s="28">
        <f t="shared" si="11"/>
        <v>0.25</v>
      </c>
      <c r="T21" s="28">
        <f t="shared" si="12"/>
        <v>0.14166666666666666</v>
      </c>
      <c r="U21" s="28">
        <f t="shared" si="13"/>
        <v>0.6083333333333333</v>
      </c>
      <c r="V21" s="29"/>
      <c r="W21" s="29"/>
    </row>
    <row r="22" spans="1:23" ht="25.5" customHeight="1">
      <c r="A22" s="21" t="s">
        <v>70</v>
      </c>
      <c r="B22" s="21" t="s">
        <v>71</v>
      </c>
      <c r="C22" s="21" t="s">
        <v>89</v>
      </c>
      <c r="D22" s="30">
        <v>2400</v>
      </c>
      <c r="E22" s="30">
        <v>1600</v>
      </c>
      <c r="F22" s="31">
        <v>400</v>
      </c>
      <c r="G22" s="23">
        <f t="shared" si="14"/>
        <v>1200</v>
      </c>
      <c r="H22" s="23">
        <f t="shared" si="15"/>
        <v>250</v>
      </c>
      <c r="I22" s="23">
        <f t="shared" si="16"/>
        <v>125</v>
      </c>
      <c r="J22" s="23">
        <f t="shared" si="17"/>
        <v>825</v>
      </c>
      <c r="K22" s="23">
        <v>500</v>
      </c>
      <c r="L22" s="23">
        <f t="shared" si="18"/>
        <v>250</v>
      </c>
      <c r="M22" s="23">
        <f t="shared" si="19"/>
        <v>125</v>
      </c>
      <c r="N22" s="23">
        <f t="shared" si="20"/>
        <v>125</v>
      </c>
      <c r="O22" s="23"/>
      <c r="P22" s="23"/>
      <c r="Q22" s="23"/>
      <c r="R22" s="23">
        <f>D22*0.5-(K22+O22)</f>
        <v>700</v>
      </c>
      <c r="S22" s="28">
        <f t="shared" si="11"/>
        <v>0.20833333333333334</v>
      </c>
      <c r="T22" s="28">
        <f t="shared" si="12"/>
        <v>0.10416666666666667</v>
      </c>
      <c r="U22" s="28">
        <f t="shared" si="13"/>
        <v>0.6875</v>
      </c>
      <c r="V22" s="29"/>
      <c r="W22" s="29"/>
    </row>
    <row r="23" spans="1:23" ht="25.5" customHeight="1">
      <c r="A23" s="21" t="s">
        <v>70</v>
      </c>
      <c r="B23" s="21" t="s">
        <v>71</v>
      </c>
      <c r="C23" s="21" t="s">
        <v>90</v>
      </c>
      <c r="D23" s="30">
        <v>3300</v>
      </c>
      <c r="E23" s="30">
        <v>2500</v>
      </c>
      <c r="F23" s="31">
        <v>800</v>
      </c>
      <c r="G23" s="23">
        <f t="shared" si="14"/>
        <v>1700</v>
      </c>
      <c r="H23" s="23">
        <f t="shared" si="15"/>
        <v>350</v>
      </c>
      <c r="I23" s="23">
        <f t="shared" si="16"/>
        <v>175</v>
      </c>
      <c r="J23" s="23">
        <f t="shared" si="17"/>
        <v>1175</v>
      </c>
      <c r="K23" s="23">
        <v>700</v>
      </c>
      <c r="L23" s="23">
        <f t="shared" si="18"/>
        <v>350</v>
      </c>
      <c r="M23" s="23">
        <f t="shared" si="19"/>
        <v>175</v>
      </c>
      <c r="N23" s="23">
        <f t="shared" si="20"/>
        <v>175</v>
      </c>
      <c r="O23" s="23"/>
      <c r="P23" s="23"/>
      <c r="Q23" s="23"/>
      <c r="R23" s="23">
        <f>D23*0.5-(K23+O23)+50</f>
        <v>1000</v>
      </c>
      <c r="S23" s="28">
        <f aca="true" t="shared" si="22" ref="S23:S44">H23/G23</f>
        <v>0.20588235294117646</v>
      </c>
      <c r="T23" s="28">
        <f aca="true" t="shared" si="23" ref="T23:T44">I23/G23</f>
        <v>0.10294117647058823</v>
      </c>
      <c r="U23" s="28">
        <f aca="true" t="shared" si="24" ref="U23:U44">J23/G23</f>
        <v>0.6911764705882353</v>
      </c>
      <c r="V23" s="29"/>
      <c r="W23" s="29"/>
    </row>
    <row r="24" spans="1:23" ht="25.5" customHeight="1">
      <c r="A24" s="21" t="s">
        <v>70</v>
      </c>
      <c r="B24" s="21" t="s">
        <v>71</v>
      </c>
      <c r="C24" s="21" t="s">
        <v>91</v>
      </c>
      <c r="D24" s="30">
        <v>3600</v>
      </c>
      <c r="E24" s="30">
        <v>2900</v>
      </c>
      <c r="F24" s="31">
        <v>1100</v>
      </c>
      <c r="G24" s="23">
        <f t="shared" si="14"/>
        <v>1800</v>
      </c>
      <c r="H24" s="23">
        <f aca="true" t="shared" si="25" ref="H24:H44">L24</f>
        <v>400</v>
      </c>
      <c r="I24" s="23">
        <f aca="true" t="shared" si="26" ref="I24:I44">M24+P24</f>
        <v>210</v>
      </c>
      <c r="J24" s="23">
        <f aca="true" t="shared" si="27" ref="J24:J44">N24+Q24+R24</f>
        <v>1190</v>
      </c>
      <c r="K24" s="23">
        <v>800</v>
      </c>
      <c r="L24" s="23">
        <f aca="true" t="shared" si="28" ref="L24:L44">K24*0.5</f>
        <v>400</v>
      </c>
      <c r="M24" s="23">
        <f aca="true" t="shared" si="29" ref="M24:M44">K24*0.25</f>
        <v>200</v>
      </c>
      <c r="N24" s="23">
        <f aca="true" t="shared" si="30" ref="N24:N44">K24*0.25</f>
        <v>200</v>
      </c>
      <c r="O24" s="23">
        <f t="shared" si="21"/>
        <v>20</v>
      </c>
      <c r="P24" s="23">
        <f aca="true" t="shared" si="31" ref="P24:P29">O24*0.5</f>
        <v>10</v>
      </c>
      <c r="Q24" s="23">
        <f aca="true" t="shared" si="32" ref="Q24:Q29">O24*0.5</f>
        <v>10</v>
      </c>
      <c r="R24" s="23">
        <f>D24*0.5-(K24+O24)</f>
        <v>980</v>
      </c>
      <c r="S24" s="28">
        <f t="shared" si="22"/>
        <v>0.2222222222222222</v>
      </c>
      <c r="T24" s="28">
        <f t="shared" si="23"/>
        <v>0.11666666666666667</v>
      </c>
      <c r="U24" s="28">
        <f t="shared" si="24"/>
        <v>0.6611111111111111</v>
      </c>
      <c r="V24" s="29"/>
      <c r="W24" s="29"/>
    </row>
    <row r="25" spans="1:23" ht="25.5" customHeight="1">
      <c r="A25" s="21" t="s">
        <v>70</v>
      </c>
      <c r="B25" s="21" t="s">
        <v>71</v>
      </c>
      <c r="C25" s="21" t="s">
        <v>92</v>
      </c>
      <c r="D25" s="30">
        <v>4100</v>
      </c>
      <c r="E25" s="30">
        <v>3600</v>
      </c>
      <c r="F25" s="31">
        <v>1500</v>
      </c>
      <c r="G25" s="23">
        <f t="shared" si="14"/>
        <v>2100</v>
      </c>
      <c r="H25" s="23">
        <f t="shared" si="25"/>
        <v>450</v>
      </c>
      <c r="I25" s="23">
        <f t="shared" si="26"/>
        <v>385</v>
      </c>
      <c r="J25" s="23">
        <f t="shared" si="27"/>
        <v>1265</v>
      </c>
      <c r="K25" s="23">
        <v>900</v>
      </c>
      <c r="L25" s="23">
        <f t="shared" si="28"/>
        <v>450</v>
      </c>
      <c r="M25" s="23">
        <f t="shared" si="29"/>
        <v>225</v>
      </c>
      <c r="N25" s="23">
        <f t="shared" si="30"/>
        <v>225</v>
      </c>
      <c r="O25" s="23">
        <f t="shared" si="21"/>
        <v>320</v>
      </c>
      <c r="P25" s="23">
        <f t="shared" si="31"/>
        <v>160</v>
      </c>
      <c r="Q25" s="23">
        <f t="shared" si="32"/>
        <v>160</v>
      </c>
      <c r="R25" s="23">
        <f>D25*0.5-(K25+O25)+50</f>
        <v>880</v>
      </c>
      <c r="S25" s="28">
        <f t="shared" si="22"/>
        <v>0.21428571428571427</v>
      </c>
      <c r="T25" s="28">
        <f t="shared" si="23"/>
        <v>0.18333333333333332</v>
      </c>
      <c r="U25" s="28">
        <f t="shared" si="24"/>
        <v>0.6023809523809524</v>
      </c>
      <c r="V25" s="29"/>
      <c r="W25" s="29"/>
    </row>
    <row r="26" spans="1:23" ht="25.5" customHeight="1">
      <c r="A26" s="21" t="s">
        <v>70</v>
      </c>
      <c r="B26" s="21" t="s">
        <v>71</v>
      </c>
      <c r="C26" s="21" t="s">
        <v>93</v>
      </c>
      <c r="D26" s="30">
        <v>6500</v>
      </c>
      <c r="E26" s="30">
        <v>5400</v>
      </c>
      <c r="F26" s="31">
        <v>2100</v>
      </c>
      <c r="G26" s="23">
        <f t="shared" si="14"/>
        <v>3300</v>
      </c>
      <c r="H26" s="23">
        <f t="shared" si="25"/>
        <v>650</v>
      </c>
      <c r="I26" s="23">
        <f t="shared" si="26"/>
        <v>425</v>
      </c>
      <c r="J26" s="23">
        <f t="shared" si="27"/>
        <v>2225</v>
      </c>
      <c r="K26" s="23">
        <v>1300</v>
      </c>
      <c r="L26" s="23">
        <f t="shared" si="28"/>
        <v>650</v>
      </c>
      <c r="M26" s="23">
        <f t="shared" si="29"/>
        <v>325</v>
      </c>
      <c r="N26" s="23">
        <f t="shared" si="30"/>
        <v>325</v>
      </c>
      <c r="O26" s="23">
        <f t="shared" si="21"/>
        <v>200</v>
      </c>
      <c r="P26" s="23">
        <f t="shared" si="31"/>
        <v>100</v>
      </c>
      <c r="Q26" s="23">
        <f t="shared" si="32"/>
        <v>100</v>
      </c>
      <c r="R26" s="23">
        <f>D26*0.5-(K26+O26)+50</f>
        <v>1800</v>
      </c>
      <c r="S26" s="28">
        <f t="shared" si="22"/>
        <v>0.19696969696969696</v>
      </c>
      <c r="T26" s="28">
        <f t="shared" si="23"/>
        <v>0.12878787878787878</v>
      </c>
      <c r="U26" s="28">
        <f t="shared" si="24"/>
        <v>0.6742424242424242</v>
      </c>
      <c r="V26" s="29"/>
      <c r="W26" s="29"/>
    </row>
    <row r="27" spans="1:23" ht="25.5" customHeight="1">
      <c r="A27" s="21" t="s">
        <v>70</v>
      </c>
      <c r="B27" s="21" t="s">
        <v>71</v>
      </c>
      <c r="C27" s="21" t="s">
        <v>94</v>
      </c>
      <c r="D27" s="30">
        <v>1100</v>
      </c>
      <c r="E27" s="30">
        <v>900</v>
      </c>
      <c r="F27" s="31">
        <v>300</v>
      </c>
      <c r="G27" s="23">
        <f t="shared" si="14"/>
        <v>600</v>
      </c>
      <c r="H27" s="23">
        <f t="shared" si="25"/>
        <v>150</v>
      </c>
      <c r="I27" s="23">
        <f t="shared" si="26"/>
        <v>85</v>
      </c>
      <c r="J27" s="23">
        <f t="shared" si="27"/>
        <v>365</v>
      </c>
      <c r="K27" s="23">
        <v>300</v>
      </c>
      <c r="L27" s="23">
        <f t="shared" si="28"/>
        <v>150</v>
      </c>
      <c r="M27" s="23">
        <f t="shared" si="29"/>
        <v>75</v>
      </c>
      <c r="N27" s="23">
        <f t="shared" si="30"/>
        <v>75</v>
      </c>
      <c r="O27" s="23">
        <f t="shared" si="21"/>
        <v>20</v>
      </c>
      <c r="P27" s="23">
        <f t="shared" si="31"/>
        <v>10</v>
      </c>
      <c r="Q27" s="23">
        <f t="shared" si="32"/>
        <v>10</v>
      </c>
      <c r="R27" s="23">
        <f>D27*0.5-(K27+O27)+50</f>
        <v>280</v>
      </c>
      <c r="S27" s="28">
        <f t="shared" si="22"/>
        <v>0.25</v>
      </c>
      <c r="T27" s="28">
        <f t="shared" si="23"/>
        <v>0.14166666666666666</v>
      </c>
      <c r="U27" s="28">
        <f t="shared" si="24"/>
        <v>0.6083333333333333</v>
      </c>
      <c r="V27" s="29"/>
      <c r="W27" s="29"/>
    </row>
    <row r="28" spans="1:23" ht="25.5" customHeight="1">
      <c r="A28" s="21" t="s">
        <v>70</v>
      </c>
      <c r="B28" s="21" t="s">
        <v>71</v>
      </c>
      <c r="C28" s="21" t="s">
        <v>95</v>
      </c>
      <c r="D28" s="30">
        <v>2300</v>
      </c>
      <c r="E28" s="30">
        <v>2100</v>
      </c>
      <c r="F28" s="31">
        <v>900</v>
      </c>
      <c r="G28" s="23">
        <f t="shared" si="14"/>
        <v>1200</v>
      </c>
      <c r="H28" s="23">
        <f t="shared" si="25"/>
        <v>250</v>
      </c>
      <c r="I28" s="23">
        <f t="shared" si="26"/>
        <v>255</v>
      </c>
      <c r="J28" s="23">
        <f t="shared" si="27"/>
        <v>695</v>
      </c>
      <c r="K28" s="23">
        <v>500</v>
      </c>
      <c r="L28" s="23">
        <f t="shared" si="28"/>
        <v>250</v>
      </c>
      <c r="M28" s="23">
        <f t="shared" si="29"/>
        <v>125</v>
      </c>
      <c r="N28" s="23">
        <f t="shared" si="30"/>
        <v>125</v>
      </c>
      <c r="O28" s="23">
        <f t="shared" si="21"/>
        <v>260</v>
      </c>
      <c r="P28" s="23">
        <f t="shared" si="31"/>
        <v>130</v>
      </c>
      <c r="Q28" s="23">
        <f t="shared" si="32"/>
        <v>130</v>
      </c>
      <c r="R28" s="23">
        <f>D28*0.5-(K28+O28)+50</f>
        <v>440</v>
      </c>
      <c r="S28" s="28">
        <f t="shared" si="22"/>
        <v>0.20833333333333334</v>
      </c>
      <c r="T28" s="28">
        <f t="shared" si="23"/>
        <v>0.2125</v>
      </c>
      <c r="U28" s="28">
        <f t="shared" si="24"/>
        <v>0.5791666666666667</v>
      </c>
      <c r="V28" s="29"/>
      <c r="W28" s="29"/>
    </row>
    <row r="29" spans="1:23" ht="25.5" customHeight="1">
      <c r="A29" s="21" t="s">
        <v>70</v>
      </c>
      <c r="B29" s="21" t="s">
        <v>71</v>
      </c>
      <c r="C29" s="21" t="s">
        <v>96</v>
      </c>
      <c r="D29" s="30">
        <v>2800</v>
      </c>
      <c r="E29" s="30">
        <v>2300</v>
      </c>
      <c r="F29" s="31">
        <v>900</v>
      </c>
      <c r="G29" s="23">
        <f t="shared" si="14"/>
        <v>1400</v>
      </c>
      <c r="H29" s="23">
        <f t="shared" si="25"/>
        <v>300</v>
      </c>
      <c r="I29" s="23">
        <f t="shared" si="26"/>
        <v>180</v>
      </c>
      <c r="J29" s="23">
        <f t="shared" si="27"/>
        <v>920</v>
      </c>
      <c r="K29" s="23">
        <v>600</v>
      </c>
      <c r="L29" s="23">
        <f t="shared" si="28"/>
        <v>300</v>
      </c>
      <c r="M29" s="23">
        <f t="shared" si="29"/>
        <v>150</v>
      </c>
      <c r="N29" s="23">
        <f t="shared" si="30"/>
        <v>150</v>
      </c>
      <c r="O29" s="23">
        <f t="shared" si="21"/>
        <v>60</v>
      </c>
      <c r="P29" s="23">
        <f t="shared" si="31"/>
        <v>30</v>
      </c>
      <c r="Q29" s="23">
        <f t="shared" si="32"/>
        <v>30</v>
      </c>
      <c r="R29" s="23">
        <f>D29*0.5-(K29+O29)</f>
        <v>740</v>
      </c>
      <c r="S29" s="28">
        <f t="shared" si="22"/>
        <v>0.21428571428571427</v>
      </c>
      <c r="T29" s="28">
        <f t="shared" si="23"/>
        <v>0.12857142857142856</v>
      </c>
      <c r="U29" s="28">
        <f t="shared" si="24"/>
        <v>0.6571428571428571</v>
      </c>
      <c r="V29" s="29"/>
      <c r="W29" s="29"/>
    </row>
    <row r="30" spans="1:23" ht="25.5" customHeight="1">
      <c r="A30" s="21" t="s">
        <v>70</v>
      </c>
      <c r="B30" s="21" t="s">
        <v>71</v>
      </c>
      <c r="C30" s="21" t="s">
        <v>97</v>
      </c>
      <c r="D30" s="30">
        <v>3500</v>
      </c>
      <c r="E30" s="30">
        <v>2800</v>
      </c>
      <c r="F30" s="31">
        <v>1000</v>
      </c>
      <c r="G30" s="23">
        <f t="shared" si="14"/>
        <v>1800</v>
      </c>
      <c r="H30" s="23">
        <f t="shared" si="25"/>
        <v>350</v>
      </c>
      <c r="I30" s="23">
        <f t="shared" si="26"/>
        <v>175</v>
      </c>
      <c r="J30" s="23">
        <f t="shared" si="27"/>
        <v>1275</v>
      </c>
      <c r="K30" s="23">
        <f>D30*0.2</f>
        <v>700</v>
      </c>
      <c r="L30" s="23">
        <f t="shared" si="28"/>
        <v>350</v>
      </c>
      <c r="M30" s="23">
        <f t="shared" si="29"/>
        <v>175</v>
      </c>
      <c r="N30" s="23">
        <f t="shared" si="30"/>
        <v>175</v>
      </c>
      <c r="O30" s="23"/>
      <c r="P30" s="23"/>
      <c r="Q30" s="23"/>
      <c r="R30" s="23">
        <f>D30*0.5-(K30+O30)+50</f>
        <v>1100</v>
      </c>
      <c r="S30" s="28">
        <f t="shared" si="22"/>
        <v>0.19444444444444445</v>
      </c>
      <c r="T30" s="28">
        <f t="shared" si="23"/>
        <v>0.09722222222222222</v>
      </c>
      <c r="U30" s="28">
        <f t="shared" si="24"/>
        <v>0.7083333333333334</v>
      </c>
      <c r="V30" s="29"/>
      <c r="W30" s="29"/>
    </row>
    <row r="31" spans="1:23" ht="25.5" customHeight="1">
      <c r="A31" s="21" t="s">
        <v>70</v>
      </c>
      <c r="B31" s="21" t="s">
        <v>71</v>
      </c>
      <c r="C31" s="21" t="s">
        <v>98</v>
      </c>
      <c r="D31" s="30">
        <v>5700</v>
      </c>
      <c r="E31" s="30">
        <v>4800</v>
      </c>
      <c r="F31" s="31">
        <v>1900</v>
      </c>
      <c r="G31" s="23">
        <f t="shared" si="14"/>
        <v>2900</v>
      </c>
      <c r="H31" s="23">
        <f t="shared" si="25"/>
        <v>600</v>
      </c>
      <c r="I31" s="23">
        <f t="shared" si="26"/>
        <v>420</v>
      </c>
      <c r="J31" s="23">
        <f t="shared" si="27"/>
        <v>1880</v>
      </c>
      <c r="K31" s="23">
        <v>1200</v>
      </c>
      <c r="L31" s="23">
        <f t="shared" si="28"/>
        <v>600</v>
      </c>
      <c r="M31" s="23">
        <f t="shared" si="29"/>
        <v>300</v>
      </c>
      <c r="N31" s="23">
        <f t="shared" si="30"/>
        <v>300</v>
      </c>
      <c r="O31" s="23">
        <f t="shared" si="21"/>
        <v>240</v>
      </c>
      <c r="P31" s="23">
        <f>O31*0.5</f>
        <v>120</v>
      </c>
      <c r="Q31" s="23">
        <f>O31*0.5</f>
        <v>120</v>
      </c>
      <c r="R31" s="23">
        <f>D31*0.5-(K31+O31)+50</f>
        <v>1460</v>
      </c>
      <c r="S31" s="28">
        <f t="shared" si="22"/>
        <v>0.20689655172413793</v>
      </c>
      <c r="T31" s="28">
        <f t="shared" si="23"/>
        <v>0.14482758620689656</v>
      </c>
      <c r="U31" s="28">
        <f t="shared" si="24"/>
        <v>0.6482758620689655</v>
      </c>
      <c r="V31" s="29"/>
      <c r="W31" s="29"/>
    </row>
    <row r="32" spans="1:23" ht="25.5" customHeight="1">
      <c r="A32" s="21" t="s">
        <v>70</v>
      </c>
      <c r="B32" s="21" t="s">
        <v>71</v>
      </c>
      <c r="C32" s="21" t="s">
        <v>99</v>
      </c>
      <c r="D32" s="30">
        <v>1100</v>
      </c>
      <c r="E32" s="30">
        <v>900</v>
      </c>
      <c r="F32" s="31">
        <v>300</v>
      </c>
      <c r="G32" s="23">
        <f t="shared" si="14"/>
        <v>600</v>
      </c>
      <c r="H32" s="23">
        <f t="shared" si="25"/>
        <v>150</v>
      </c>
      <c r="I32" s="23">
        <f t="shared" si="26"/>
        <v>85</v>
      </c>
      <c r="J32" s="23">
        <f t="shared" si="27"/>
        <v>365</v>
      </c>
      <c r="K32" s="23">
        <v>300</v>
      </c>
      <c r="L32" s="23">
        <f t="shared" si="28"/>
        <v>150</v>
      </c>
      <c r="M32" s="23">
        <f t="shared" si="29"/>
        <v>75</v>
      </c>
      <c r="N32" s="23">
        <f t="shared" si="30"/>
        <v>75</v>
      </c>
      <c r="O32" s="23">
        <f t="shared" si="21"/>
        <v>20</v>
      </c>
      <c r="P32" s="23">
        <f>O32*0.5</f>
        <v>10</v>
      </c>
      <c r="Q32" s="23">
        <f>O32*0.5</f>
        <v>10</v>
      </c>
      <c r="R32" s="23">
        <f>D32*0.5-(K32+O32)+50</f>
        <v>280</v>
      </c>
      <c r="S32" s="28">
        <f t="shared" si="22"/>
        <v>0.25</v>
      </c>
      <c r="T32" s="28">
        <f t="shared" si="23"/>
        <v>0.14166666666666666</v>
      </c>
      <c r="U32" s="28">
        <f t="shared" si="24"/>
        <v>0.6083333333333333</v>
      </c>
      <c r="V32" s="29"/>
      <c r="W32" s="29"/>
    </row>
    <row r="33" spans="1:23" ht="25.5" customHeight="1">
      <c r="A33" s="21" t="s">
        <v>70</v>
      </c>
      <c r="B33" s="21" t="s">
        <v>71</v>
      </c>
      <c r="C33" s="21" t="s">
        <v>100</v>
      </c>
      <c r="D33" s="30">
        <v>1700</v>
      </c>
      <c r="E33" s="30">
        <v>1500</v>
      </c>
      <c r="F33" s="31">
        <v>600</v>
      </c>
      <c r="G33" s="23">
        <f t="shared" si="14"/>
        <v>900</v>
      </c>
      <c r="H33" s="23">
        <f t="shared" si="25"/>
        <v>200</v>
      </c>
      <c r="I33" s="23">
        <f t="shared" si="26"/>
        <v>170</v>
      </c>
      <c r="J33" s="23">
        <f t="shared" si="27"/>
        <v>530</v>
      </c>
      <c r="K33" s="23">
        <v>400</v>
      </c>
      <c r="L33" s="23">
        <f t="shared" si="28"/>
        <v>200</v>
      </c>
      <c r="M33" s="23">
        <f t="shared" si="29"/>
        <v>100</v>
      </c>
      <c r="N33" s="23">
        <f t="shared" si="30"/>
        <v>100</v>
      </c>
      <c r="O33" s="23">
        <f t="shared" si="21"/>
        <v>140</v>
      </c>
      <c r="P33" s="23">
        <f>O33*0.5</f>
        <v>70</v>
      </c>
      <c r="Q33" s="23">
        <f>O33*0.5</f>
        <v>70</v>
      </c>
      <c r="R33" s="23">
        <f>D33*0.5-(K33+O33)+50</f>
        <v>360</v>
      </c>
      <c r="S33" s="28">
        <f t="shared" si="22"/>
        <v>0.2222222222222222</v>
      </c>
      <c r="T33" s="28">
        <f t="shared" si="23"/>
        <v>0.18888888888888888</v>
      </c>
      <c r="U33" s="28">
        <f t="shared" si="24"/>
        <v>0.5888888888888889</v>
      </c>
      <c r="V33" s="29"/>
      <c r="W33" s="29"/>
    </row>
    <row r="34" spans="1:23" ht="25.5" customHeight="1">
      <c r="A34" s="21" t="s">
        <v>70</v>
      </c>
      <c r="B34" s="21" t="s">
        <v>71</v>
      </c>
      <c r="C34" s="21" t="s">
        <v>101</v>
      </c>
      <c r="D34" s="30">
        <v>2400</v>
      </c>
      <c r="E34" s="30">
        <v>2200</v>
      </c>
      <c r="F34" s="31">
        <v>1000</v>
      </c>
      <c r="G34" s="23">
        <f t="shared" si="14"/>
        <v>1200</v>
      </c>
      <c r="H34" s="23">
        <f t="shared" si="25"/>
        <v>250</v>
      </c>
      <c r="I34" s="23">
        <f t="shared" si="26"/>
        <v>265</v>
      </c>
      <c r="J34" s="23">
        <f t="shared" si="27"/>
        <v>685</v>
      </c>
      <c r="K34" s="23">
        <v>500</v>
      </c>
      <c r="L34" s="23">
        <f t="shared" si="28"/>
        <v>250</v>
      </c>
      <c r="M34" s="23">
        <f t="shared" si="29"/>
        <v>125</v>
      </c>
      <c r="N34" s="23">
        <f t="shared" si="30"/>
        <v>125</v>
      </c>
      <c r="O34" s="23">
        <f t="shared" si="21"/>
        <v>280</v>
      </c>
      <c r="P34" s="23">
        <f>O34*0.5</f>
        <v>140</v>
      </c>
      <c r="Q34" s="23">
        <f>O34*0.5</f>
        <v>140</v>
      </c>
      <c r="R34" s="23">
        <f>D34*0.5-(K34+O34)</f>
        <v>420</v>
      </c>
      <c r="S34" s="28">
        <f t="shared" si="22"/>
        <v>0.20833333333333334</v>
      </c>
      <c r="T34" s="28">
        <f t="shared" si="23"/>
        <v>0.22083333333333333</v>
      </c>
      <c r="U34" s="28">
        <f t="shared" si="24"/>
        <v>0.5708333333333333</v>
      </c>
      <c r="V34" s="29"/>
      <c r="W34" s="29"/>
    </row>
    <row r="35" spans="1:23" ht="25.5" customHeight="1">
      <c r="A35" s="21" t="s">
        <v>70</v>
      </c>
      <c r="B35" s="21" t="s">
        <v>71</v>
      </c>
      <c r="C35" s="21" t="s">
        <v>102</v>
      </c>
      <c r="D35" s="30">
        <v>4500</v>
      </c>
      <c r="E35" s="30">
        <v>4100</v>
      </c>
      <c r="F35" s="31">
        <v>1800</v>
      </c>
      <c r="G35" s="23">
        <f t="shared" si="14"/>
        <v>2300</v>
      </c>
      <c r="H35" s="23">
        <f t="shared" si="25"/>
        <v>450</v>
      </c>
      <c r="I35" s="23">
        <f t="shared" si="26"/>
        <v>475</v>
      </c>
      <c r="J35" s="23">
        <f t="shared" si="27"/>
        <v>1375</v>
      </c>
      <c r="K35" s="23">
        <f>D35*0.2</f>
        <v>900</v>
      </c>
      <c r="L35" s="23">
        <f t="shared" si="28"/>
        <v>450</v>
      </c>
      <c r="M35" s="23">
        <f t="shared" si="29"/>
        <v>225</v>
      </c>
      <c r="N35" s="23">
        <f t="shared" si="30"/>
        <v>225</v>
      </c>
      <c r="O35" s="23">
        <f t="shared" si="21"/>
        <v>500</v>
      </c>
      <c r="P35" s="23">
        <f>O35*0.5</f>
        <v>250</v>
      </c>
      <c r="Q35" s="23">
        <f>O35*0.5</f>
        <v>250</v>
      </c>
      <c r="R35" s="23">
        <f>D35*0.5-(K35+O35)+50</f>
        <v>900</v>
      </c>
      <c r="S35" s="28">
        <f t="shared" si="22"/>
        <v>0.1956521739130435</v>
      </c>
      <c r="T35" s="28">
        <f t="shared" si="23"/>
        <v>0.20652173913043478</v>
      </c>
      <c r="U35" s="28">
        <f t="shared" si="24"/>
        <v>0.5978260869565217</v>
      </c>
      <c r="V35" s="29"/>
      <c r="W35" s="29"/>
    </row>
    <row r="36" spans="1:23" ht="25.5" customHeight="1">
      <c r="A36" s="21" t="s">
        <v>70</v>
      </c>
      <c r="B36" s="21" t="s">
        <v>71</v>
      </c>
      <c r="C36" s="21" t="s">
        <v>103</v>
      </c>
      <c r="D36" s="30">
        <v>500</v>
      </c>
      <c r="E36" s="30">
        <v>400</v>
      </c>
      <c r="F36" s="31">
        <v>100</v>
      </c>
      <c r="G36" s="23">
        <f t="shared" si="14"/>
        <v>300</v>
      </c>
      <c r="H36" s="23">
        <f t="shared" si="25"/>
        <v>50</v>
      </c>
      <c r="I36" s="23">
        <f t="shared" si="26"/>
        <v>25</v>
      </c>
      <c r="J36" s="23">
        <f t="shared" si="27"/>
        <v>225</v>
      </c>
      <c r="K36" s="23">
        <f>D36*0.2</f>
        <v>100</v>
      </c>
      <c r="L36" s="23">
        <f t="shared" si="28"/>
        <v>50</v>
      </c>
      <c r="M36" s="23">
        <f t="shared" si="29"/>
        <v>25</v>
      </c>
      <c r="N36" s="23">
        <f t="shared" si="30"/>
        <v>25</v>
      </c>
      <c r="O36" s="23"/>
      <c r="P36" s="23"/>
      <c r="Q36" s="23"/>
      <c r="R36" s="23">
        <f>D36*0.5-(K36+O36)+50</f>
        <v>200</v>
      </c>
      <c r="S36" s="28">
        <f t="shared" si="22"/>
        <v>0.16666666666666666</v>
      </c>
      <c r="T36" s="28">
        <f t="shared" si="23"/>
        <v>0.08333333333333333</v>
      </c>
      <c r="U36" s="28">
        <f t="shared" si="24"/>
        <v>0.75</v>
      </c>
      <c r="V36" s="29"/>
      <c r="W36" s="29"/>
    </row>
    <row r="37" spans="1:23" ht="25.5" customHeight="1">
      <c r="A37" s="21" t="s">
        <v>70</v>
      </c>
      <c r="B37" s="21" t="s">
        <v>71</v>
      </c>
      <c r="C37" s="21" t="s">
        <v>104</v>
      </c>
      <c r="D37" s="30">
        <v>1100</v>
      </c>
      <c r="E37" s="30">
        <v>900</v>
      </c>
      <c r="F37" s="31">
        <v>300</v>
      </c>
      <c r="G37" s="23">
        <f t="shared" si="14"/>
        <v>600</v>
      </c>
      <c r="H37" s="23">
        <f t="shared" si="25"/>
        <v>150</v>
      </c>
      <c r="I37" s="23">
        <f t="shared" si="26"/>
        <v>85</v>
      </c>
      <c r="J37" s="23">
        <f t="shared" si="27"/>
        <v>365</v>
      </c>
      <c r="K37" s="23">
        <v>300</v>
      </c>
      <c r="L37" s="23">
        <f t="shared" si="28"/>
        <v>150</v>
      </c>
      <c r="M37" s="23">
        <f t="shared" si="29"/>
        <v>75</v>
      </c>
      <c r="N37" s="23">
        <f t="shared" si="30"/>
        <v>75</v>
      </c>
      <c r="O37" s="23">
        <f t="shared" si="21"/>
        <v>20</v>
      </c>
      <c r="P37" s="23">
        <f>O37*0.5</f>
        <v>10</v>
      </c>
      <c r="Q37" s="23">
        <f>O37*0.5</f>
        <v>10</v>
      </c>
      <c r="R37" s="23">
        <f>D37*0.5-(K37+O37)+50</f>
        <v>280</v>
      </c>
      <c r="S37" s="28">
        <f t="shared" si="22"/>
        <v>0.25</v>
      </c>
      <c r="T37" s="28">
        <f t="shared" si="23"/>
        <v>0.14166666666666666</v>
      </c>
      <c r="U37" s="28">
        <f t="shared" si="24"/>
        <v>0.6083333333333333</v>
      </c>
      <c r="V37" s="29"/>
      <c r="W37" s="29"/>
    </row>
    <row r="38" spans="1:23" ht="25.5" customHeight="1">
      <c r="A38" s="21" t="s">
        <v>70</v>
      </c>
      <c r="B38" s="21" t="s">
        <v>71</v>
      </c>
      <c r="C38" s="21" t="s">
        <v>105</v>
      </c>
      <c r="D38" s="30">
        <v>3900</v>
      </c>
      <c r="E38" s="30">
        <v>3300</v>
      </c>
      <c r="F38" s="31">
        <v>1300</v>
      </c>
      <c r="G38" s="23">
        <f t="shared" si="14"/>
        <v>2000</v>
      </c>
      <c r="H38" s="23">
        <f t="shared" si="25"/>
        <v>400</v>
      </c>
      <c r="I38" s="23">
        <f t="shared" si="26"/>
        <v>290</v>
      </c>
      <c r="J38" s="23">
        <f t="shared" si="27"/>
        <v>1310</v>
      </c>
      <c r="K38" s="23">
        <v>800</v>
      </c>
      <c r="L38" s="23">
        <f t="shared" si="28"/>
        <v>400</v>
      </c>
      <c r="M38" s="23">
        <f t="shared" si="29"/>
        <v>200</v>
      </c>
      <c r="N38" s="23">
        <f t="shared" si="30"/>
        <v>200</v>
      </c>
      <c r="O38" s="23">
        <f t="shared" si="21"/>
        <v>180</v>
      </c>
      <c r="P38" s="23">
        <f>O38*0.5</f>
        <v>90</v>
      </c>
      <c r="Q38" s="23">
        <f>O38*0.5</f>
        <v>90</v>
      </c>
      <c r="R38" s="23">
        <f>D38*0.5-(K38+O38)+50</f>
        <v>1020</v>
      </c>
      <c r="S38" s="28">
        <f t="shared" si="22"/>
        <v>0.2</v>
      </c>
      <c r="T38" s="28">
        <f t="shared" si="23"/>
        <v>0.145</v>
      </c>
      <c r="U38" s="28">
        <f t="shared" si="24"/>
        <v>0.655</v>
      </c>
      <c r="V38" s="29"/>
      <c r="W38" s="29"/>
    </row>
    <row r="39" spans="1:23" ht="25.5" customHeight="1">
      <c r="A39" s="21" t="s">
        <v>70</v>
      </c>
      <c r="B39" s="21" t="s">
        <v>71</v>
      </c>
      <c r="C39" s="21" t="s">
        <v>106</v>
      </c>
      <c r="D39" s="30">
        <v>700</v>
      </c>
      <c r="E39" s="30">
        <v>500</v>
      </c>
      <c r="F39" s="31">
        <v>100</v>
      </c>
      <c r="G39" s="23">
        <f t="shared" si="14"/>
        <v>400</v>
      </c>
      <c r="H39" s="23">
        <f t="shared" si="25"/>
        <v>100</v>
      </c>
      <c r="I39" s="23">
        <f t="shared" si="26"/>
        <v>50</v>
      </c>
      <c r="J39" s="23">
        <f t="shared" si="27"/>
        <v>250</v>
      </c>
      <c r="K39" s="23">
        <v>200</v>
      </c>
      <c r="L39" s="23">
        <f t="shared" si="28"/>
        <v>100</v>
      </c>
      <c r="M39" s="23">
        <f t="shared" si="29"/>
        <v>50</v>
      </c>
      <c r="N39" s="23">
        <f t="shared" si="30"/>
        <v>50</v>
      </c>
      <c r="O39" s="23"/>
      <c r="P39" s="23"/>
      <c r="Q39" s="23"/>
      <c r="R39" s="23">
        <f>D39*0.5-(K39+O39)+50</f>
        <v>200</v>
      </c>
      <c r="S39" s="28">
        <f t="shared" si="22"/>
        <v>0.25</v>
      </c>
      <c r="T39" s="28">
        <f t="shared" si="23"/>
        <v>0.125</v>
      </c>
      <c r="U39" s="28">
        <f t="shared" si="24"/>
        <v>0.625</v>
      </c>
      <c r="V39" s="29"/>
      <c r="W39" s="29"/>
    </row>
    <row r="40" spans="1:23" ht="25.5" customHeight="1">
      <c r="A40" s="21" t="s">
        <v>70</v>
      </c>
      <c r="B40" s="21" t="s">
        <v>71</v>
      </c>
      <c r="C40" s="21" t="s">
        <v>107</v>
      </c>
      <c r="D40" s="30">
        <v>3000</v>
      </c>
      <c r="E40" s="30">
        <v>2400</v>
      </c>
      <c r="F40" s="31">
        <v>900</v>
      </c>
      <c r="G40" s="23">
        <f t="shared" si="14"/>
        <v>1500</v>
      </c>
      <c r="H40" s="23">
        <f t="shared" si="25"/>
        <v>300</v>
      </c>
      <c r="I40" s="23">
        <f t="shared" si="26"/>
        <v>150</v>
      </c>
      <c r="J40" s="23">
        <f t="shared" si="27"/>
        <v>1050</v>
      </c>
      <c r="K40" s="23">
        <f>D40*0.2</f>
        <v>600</v>
      </c>
      <c r="L40" s="23">
        <f t="shared" si="28"/>
        <v>300</v>
      </c>
      <c r="M40" s="23">
        <f t="shared" si="29"/>
        <v>150</v>
      </c>
      <c r="N40" s="23">
        <f t="shared" si="30"/>
        <v>150</v>
      </c>
      <c r="O40" s="23"/>
      <c r="P40" s="23"/>
      <c r="Q40" s="23"/>
      <c r="R40" s="23">
        <f>D40*0.5-(K40+O40)</f>
        <v>900</v>
      </c>
      <c r="S40" s="28">
        <f t="shared" si="22"/>
        <v>0.2</v>
      </c>
      <c r="T40" s="28">
        <f t="shared" si="23"/>
        <v>0.1</v>
      </c>
      <c r="U40" s="28">
        <f t="shared" si="24"/>
        <v>0.7</v>
      </c>
      <c r="V40" s="29"/>
      <c r="W40" s="29"/>
    </row>
    <row r="41" spans="1:23" ht="25.5" customHeight="1">
      <c r="A41" s="21" t="s">
        <v>70</v>
      </c>
      <c r="B41" s="21" t="s">
        <v>71</v>
      </c>
      <c r="C41" s="21" t="s">
        <v>108</v>
      </c>
      <c r="D41" s="32">
        <v>2400</v>
      </c>
      <c r="E41" s="32">
        <v>2100</v>
      </c>
      <c r="F41" s="33">
        <v>900</v>
      </c>
      <c r="G41" s="23">
        <f t="shared" si="14"/>
        <v>1200</v>
      </c>
      <c r="H41" s="23">
        <f t="shared" si="25"/>
        <v>250</v>
      </c>
      <c r="I41" s="23">
        <f t="shared" si="26"/>
        <v>215</v>
      </c>
      <c r="J41" s="23">
        <f t="shared" si="27"/>
        <v>735</v>
      </c>
      <c r="K41" s="23">
        <v>500</v>
      </c>
      <c r="L41" s="23">
        <f t="shared" si="28"/>
        <v>250</v>
      </c>
      <c r="M41" s="23">
        <f t="shared" si="29"/>
        <v>125</v>
      </c>
      <c r="N41" s="23">
        <f t="shared" si="30"/>
        <v>125</v>
      </c>
      <c r="O41" s="23">
        <f t="shared" si="21"/>
        <v>180</v>
      </c>
      <c r="P41" s="23">
        <f>O41*0.5</f>
        <v>90</v>
      </c>
      <c r="Q41" s="23">
        <f>O41*0.5</f>
        <v>90</v>
      </c>
      <c r="R41" s="23">
        <f>D41*0.5-(K41+O41)</f>
        <v>520</v>
      </c>
      <c r="S41" s="28">
        <f t="shared" si="22"/>
        <v>0.20833333333333334</v>
      </c>
      <c r="T41" s="28">
        <f t="shared" si="23"/>
        <v>0.17916666666666667</v>
      </c>
      <c r="U41" s="28">
        <f t="shared" si="24"/>
        <v>0.6125</v>
      </c>
      <c r="V41" s="29"/>
      <c r="W41" s="29"/>
    </row>
    <row r="42" spans="1:23" ht="25.5" customHeight="1">
      <c r="A42" s="21" t="s">
        <v>70</v>
      </c>
      <c r="B42" s="21" t="s">
        <v>72</v>
      </c>
      <c r="C42" s="21" t="s">
        <v>109</v>
      </c>
      <c r="D42" s="36">
        <v>1700</v>
      </c>
      <c r="E42" s="36">
        <v>1500</v>
      </c>
      <c r="F42" s="37">
        <v>600</v>
      </c>
      <c r="G42" s="23">
        <f t="shared" si="14"/>
        <v>900</v>
      </c>
      <c r="H42" s="23">
        <f t="shared" si="25"/>
        <v>200</v>
      </c>
      <c r="I42" s="23">
        <f t="shared" si="26"/>
        <v>170</v>
      </c>
      <c r="J42" s="23">
        <f t="shared" si="27"/>
        <v>530</v>
      </c>
      <c r="K42" s="23">
        <v>400</v>
      </c>
      <c r="L42" s="23">
        <f t="shared" si="28"/>
        <v>200</v>
      </c>
      <c r="M42" s="23">
        <f t="shared" si="29"/>
        <v>100</v>
      </c>
      <c r="N42" s="23">
        <f t="shared" si="30"/>
        <v>100</v>
      </c>
      <c r="O42" s="23">
        <f t="shared" si="21"/>
        <v>140</v>
      </c>
      <c r="P42" s="23">
        <f>O42*0.5</f>
        <v>70</v>
      </c>
      <c r="Q42" s="23">
        <f>O42*0.5</f>
        <v>70</v>
      </c>
      <c r="R42" s="23">
        <f>D42*0.5-(K42+O42)+50</f>
        <v>360</v>
      </c>
      <c r="S42" s="28">
        <f t="shared" si="22"/>
        <v>0.2222222222222222</v>
      </c>
      <c r="T42" s="28">
        <f t="shared" si="23"/>
        <v>0.18888888888888888</v>
      </c>
      <c r="U42" s="28">
        <f t="shared" si="24"/>
        <v>0.5888888888888889</v>
      </c>
      <c r="V42" s="29"/>
      <c r="W42" s="29"/>
    </row>
    <row r="43" spans="1:23" ht="25.5" customHeight="1">
      <c r="A43" s="21" t="s">
        <v>70</v>
      </c>
      <c r="B43" s="21" t="s">
        <v>72</v>
      </c>
      <c r="C43" s="21" t="s">
        <v>110</v>
      </c>
      <c r="D43" s="30">
        <v>2300</v>
      </c>
      <c r="E43" s="30">
        <v>1900</v>
      </c>
      <c r="F43" s="31">
        <v>700</v>
      </c>
      <c r="G43" s="23">
        <f t="shared" si="14"/>
        <v>1200</v>
      </c>
      <c r="H43" s="23">
        <f t="shared" si="25"/>
        <v>250</v>
      </c>
      <c r="I43" s="23">
        <f t="shared" si="26"/>
        <v>155</v>
      </c>
      <c r="J43" s="23">
        <f t="shared" si="27"/>
        <v>795</v>
      </c>
      <c r="K43" s="23">
        <v>500</v>
      </c>
      <c r="L43" s="23">
        <f t="shared" si="28"/>
        <v>250</v>
      </c>
      <c r="M43" s="23">
        <f t="shared" si="29"/>
        <v>125</v>
      </c>
      <c r="N43" s="23">
        <f t="shared" si="30"/>
        <v>125</v>
      </c>
      <c r="O43" s="23">
        <f t="shared" si="21"/>
        <v>60</v>
      </c>
      <c r="P43" s="23">
        <f>O43*0.5</f>
        <v>30</v>
      </c>
      <c r="Q43" s="23">
        <f>O43*0.5</f>
        <v>30</v>
      </c>
      <c r="R43" s="23">
        <f>D43*0.5-(K43+O43)+50</f>
        <v>640</v>
      </c>
      <c r="S43" s="28">
        <f t="shared" si="22"/>
        <v>0.20833333333333334</v>
      </c>
      <c r="T43" s="28">
        <f t="shared" si="23"/>
        <v>0.12916666666666668</v>
      </c>
      <c r="U43" s="28">
        <f t="shared" si="24"/>
        <v>0.6625</v>
      </c>
      <c r="V43" s="29"/>
      <c r="W43" s="29"/>
    </row>
    <row r="44" spans="1:23" ht="25.5" customHeight="1">
      <c r="A44" s="21" t="s">
        <v>70</v>
      </c>
      <c r="B44" s="21" t="s">
        <v>72</v>
      </c>
      <c r="C44" s="21" t="s">
        <v>111</v>
      </c>
      <c r="D44" s="38">
        <v>3900</v>
      </c>
      <c r="E44" s="38">
        <v>3400</v>
      </c>
      <c r="F44" s="39">
        <v>1400</v>
      </c>
      <c r="G44" s="23">
        <f t="shared" si="14"/>
        <v>2000</v>
      </c>
      <c r="H44" s="23">
        <f t="shared" si="25"/>
        <v>400</v>
      </c>
      <c r="I44" s="23">
        <f t="shared" si="26"/>
        <v>340</v>
      </c>
      <c r="J44" s="23">
        <f t="shared" si="27"/>
        <v>1260</v>
      </c>
      <c r="K44" s="23">
        <v>800</v>
      </c>
      <c r="L44" s="23">
        <f t="shared" si="28"/>
        <v>400</v>
      </c>
      <c r="M44" s="23">
        <f t="shared" si="29"/>
        <v>200</v>
      </c>
      <c r="N44" s="23">
        <f t="shared" si="30"/>
        <v>200</v>
      </c>
      <c r="O44" s="23">
        <f t="shared" si="21"/>
        <v>280</v>
      </c>
      <c r="P44" s="23">
        <f>O44*0.5</f>
        <v>140</v>
      </c>
      <c r="Q44" s="23">
        <f>O44*0.5</f>
        <v>140</v>
      </c>
      <c r="R44" s="23">
        <f>D44*0.5-(K44+O44)+50</f>
        <v>920</v>
      </c>
      <c r="S44" s="28">
        <f t="shared" si="22"/>
        <v>0.2</v>
      </c>
      <c r="T44" s="28">
        <f t="shared" si="23"/>
        <v>0.17</v>
      </c>
      <c r="U44" s="28">
        <f t="shared" si="24"/>
        <v>0.63</v>
      </c>
      <c r="V44" s="29"/>
      <c r="W44" s="29"/>
    </row>
    <row r="45" spans="4:10" ht="25.5" customHeight="1">
      <c r="D45" s="19"/>
      <c r="E45" s="19"/>
      <c r="F45" s="19"/>
      <c r="G45" s="19"/>
      <c r="H45" s="19"/>
      <c r="I45" s="19"/>
      <c r="J45" s="19"/>
    </row>
    <row r="46" spans="4:10" ht="25.5" customHeight="1">
      <c r="D46" s="19"/>
      <c r="E46" s="19"/>
      <c r="F46" s="19"/>
      <c r="G46" s="19"/>
      <c r="H46" s="19"/>
      <c r="I46" s="19"/>
      <c r="J46" s="19"/>
    </row>
  </sheetData>
  <autoFilter ref="A5:AE44"/>
  <mergeCells count="12">
    <mergeCell ref="A1:U1"/>
    <mergeCell ref="A3:A4"/>
    <mergeCell ref="B3:B4"/>
    <mergeCell ref="C3:C4"/>
    <mergeCell ref="D3:D4"/>
    <mergeCell ref="E3:E4"/>
    <mergeCell ref="F3:F4"/>
    <mergeCell ref="G3:J3"/>
    <mergeCell ref="K3:N3"/>
    <mergeCell ref="O3:Q3"/>
    <mergeCell ref="R3:R4"/>
    <mergeCell ref="S3:U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!</cp:lastModifiedBy>
  <cp:lastPrinted>2007-07-26T01:41:43Z</cp:lastPrinted>
  <dcterms:created xsi:type="dcterms:W3CDTF">2006-02-24T04:06:16Z</dcterms:created>
  <dcterms:modified xsi:type="dcterms:W3CDTF">2007-10-24T04:55:52Z</dcterms:modified>
  <cp:category/>
  <cp:version/>
  <cp:contentType/>
  <cp:contentStatus/>
</cp:coreProperties>
</file>